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1760" tabRatio="541" firstSheet="1" activeTab="1"/>
  </bookViews>
  <sheets>
    <sheet name="Hoja1" sheetId="1" state="hidden" r:id="rId1"/>
    <sheet name="C2" sheetId="27" r:id="rId2"/>
    <sheet name="Hoja3" sheetId="3" state="hidden" r:id="rId3"/>
  </sheets>
  <definedNames>
    <definedName name="_xlnm._FilterDatabase" localSheetId="1" hidden="1">'C2'!$B$23:$K$23</definedName>
    <definedName name="_xlnm.Print_Area" localSheetId="1">'C2'!$B$2:$L$151</definedName>
    <definedName name="_xlnm.Print_Titles" localSheetId="1">'C2'!$22:$23</definedName>
  </definedNames>
  <calcPr calcId="124519"/>
</workbook>
</file>

<file path=xl/calcChain.xml><?xml version="1.0" encoding="utf-8"?>
<calcChain xmlns="http://schemas.openxmlformats.org/spreadsheetml/2006/main">
  <c r="P82" i="27"/>
  <c r="O82"/>
  <c r="M82"/>
  <c r="H82" s="1"/>
  <c r="M80"/>
  <c r="O80"/>
  <c r="P80"/>
  <c r="P102"/>
  <c r="O102"/>
  <c r="M102"/>
  <c r="P114"/>
  <c r="O114"/>
  <c r="M114"/>
  <c r="P113"/>
  <c r="O113"/>
  <c r="M113"/>
  <c r="H113" s="1"/>
  <c r="P112"/>
  <c r="O112"/>
  <c r="M112"/>
  <c r="H112" s="1"/>
  <c r="P111"/>
  <c r="O111"/>
  <c r="M111"/>
  <c r="H111" s="1"/>
  <c r="P110"/>
  <c r="O110"/>
  <c r="M110"/>
  <c r="P105"/>
  <c r="O105"/>
  <c r="M105"/>
  <c r="H105" s="1"/>
  <c r="P104"/>
  <c r="O104"/>
  <c r="M104"/>
  <c r="H104" s="1"/>
  <c r="P103"/>
  <c r="O103"/>
  <c r="M103"/>
  <c r="H103" s="1"/>
  <c r="F18"/>
  <c r="M94"/>
  <c r="H94" s="1"/>
  <c r="P94"/>
  <c r="O94"/>
  <c r="M97"/>
  <c r="H97" s="1"/>
  <c r="P97"/>
  <c r="O97"/>
  <c r="M96"/>
  <c r="H96" s="1"/>
  <c r="P96"/>
  <c r="O96"/>
  <c r="M95"/>
  <c r="H95" s="1"/>
  <c r="P95"/>
  <c r="O95"/>
  <c r="H110"/>
  <c r="H114"/>
  <c r="H146"/>
  <c r="H102"/>
  <c r="M91"/>
  <c r="H91" s="1"/>
  <c r="P91"/>
  <c r="O91"/>
  <c r="M90"/>
  <c r="H90" s="1"/>
  <c r="P90"/>
  <c r="O90"/>
  <c r="M146" l="1"/>
  <c r="O146"/>
  <c r="P146"/>
  <c r="G16" l="1"/>
  <c r="F16"/>
  <c r="P89" l="1"/>
  <c r="O89"/>
  <c r="M89"/>
  <c r="H89" s="1"/>
  <c r="P88"/>
  <c r="O88"/>
  <c r="M88"/>
  <c r="H88" s="1"/>
  <c r="P87"/>
  <c r="O87"/>
  <c r="M87"/>
  <c r="P86"/>
  <c r="O86"/>
  <c r="M86"/>
  <c r="P85"/>
  <c r="O85"/>
  <c r="M85"/>
  <c r="H85" s="1"/>
  <c r="P84"/>
  <c r="O84"/>
  <c r="M84"/>
  <c r="H84" s="1"/>
  <c r="P83"/>
  <c r="O83"/>
  <c r="M83"/>
  <c r="H83" s="1"/>
  <c r="P79"/>
  <c r="O79"/>
  <c r="M79"/>
  <c r="P78"/>
  <c r="O78"/>
  <c r="M78"/>
  <c r="P77"/>
  <c r="O77"/>
  <c r="M77"/>
  <c r="H77" s="1"/>
  <c r="P76"/>
  <c r="O76"/>
  <c r="M76"/>
  <c r="H76" s="1"/>
  <c r="P75"/>
  <c r="O75"/>
  <c r="M75"/>
  <c r="H75" s="1"/>
  <c r="P74"/>
  <c r="O74"/>
  <c r="M74"/>
  <c r="P73"/>
  <c r="O73"/>
  <c r="M73"/>
  <c r="P72"/>
  <c r="O72"/>
  <c r="M72"/>
  <c r="P71"/>
  <c r="O71"/>
  <c r="M71"/>
  <c r="H71" s="1"/>
  <c r="P70"/>
  <c r="O70"/>
  <c r="M70"/>
  <c r="H70" s="1"/>
  <c r="P69"/>
  <c r="O69"/>
  <c r="M69"/>
  <c r="H69" s="1"/>
  <c r="P68"/>
  <c r="O68"/>
  <c r="M68"/>
  <c r="P67"/>
  <c r="O67"/>
  <c r="M67"/>
  <c r="P66"/>
  <c r="O66"/>
  <c r="M66"/>
  <c r="H66" s="1"/>
  <c r="P65"/>
  <c r="O65"/>
  <c r="M65"/>
  <c r="H65" s="1"/>
  <c r="P64"/>
  <c r="O64"/>
  <c r="M64"/>
  <c r="H64" s="1"/>
  <c r="P63"/>
  <c r="O63"/>
  <c r="M63"/>
  <c r="H63" s="1"/>
  <c r="P62"/>
  <c r="O62"/>
  <c r="M62"/>
  <c r="P59"/>
  <c r="O59"/>
  <c r="M59"/>
  <c r="H59" s="1"/>
  <c r="P58"/>
  <c r="O58"/>
  <c r="M58"/>
  <c r="H58" s="1"/>
  <c r="P57"/>
  <c r="O57"/>
  <c r="M57"/>
  <c r="H57" s="1"/>
  <c r="P56"/>
  <c r="O56"/>
  <c r="M56"/>
  <c r="H56" s="1"/>
  <c r="P55"/>
  <c r="O55"/>
  <c r="M55"/>
  <c r="H55" s="1"/>
  <c r="P52"/>
  <c r="O52"/>
  <c r="M52"/>
  <c r="H52" s="1"/>
  <c r="P51"/>
  <c r="O51"/>
  <c r="M51"/>
  <c r="H51" s="1"/>
  <c r="P50"/>
  <c r="O50"/>
  <c r="M50"/>
  <c r="H50" s="1"/>
  <c r="P49"/>
  <c r="O49"/>
  <c r="M49"/>
  <c r="H49" s="1"/>
  <c r="P48"/>
  <c r="O48"/>
  <c r="M48"/>
  <c r="H48" s="1"/>
  <c r="P47"/>
  <c r="O47"/>
  <c r="M47"/>
  <c r="H47" s="1"/>
  <c r="P46"/>
  <c r="O46"/>
  <c r="M46"/>
  <c r="P45"/>
  <c r="O45"/>
  <c r="M45"/>
  <c r="P44"/>
  <c r="O44"/>
  <c r="M44"/>
  <c r="H44" s="1"/>
  <c r="P43"/>
  <c r="O43"/>
  <c r="M43"/>
  <c r="H43" s="1"/>
  <c r="P42"/>
  <c r="O42"/>
  <c r="M42"/>
  <c r="H42" s="1"/>
  <c r="P41"/>
  <c r="O41"/>
  <c r="M41"/>
  <c r="H41" s="1"/>
  <c r="P38"/>
  <c r="O38"/>
  <c r="M38"/>
  <c r="H38" s="1"/>
  <c r="P37"/>
  <c r="O37"/>
  <c r="M37"/>
  <c r="H37" s="1"/>
  <c r="P36"/>
  <c r="O36"/>
  <c r="M36"/>
  <c r="H36" s="1"/>
  <c r="P35"/>
  <c r="O35"/>
  <c r="M35"/>
  <c r="H35" s="1"/>
  <c r="P34"/>
  <c r="O34"/>
  <c r="M34"/>
  <c r="H34" s="1"/>
  <c r="P33"/>
  <c r="O33"/>
  <c r="M33"/>
  <c r="H33" s="1"/>
  <c r="P32"/>
  <c r="O32"/>
  <c r="M32"/>
  <c r="H32" s="1"/>
  <c r="P29"/>
  <c r="O29"/>
  <c r="M29"/>
  <c r="H29" s="1"/>
  <c r="P28"/>
  <c r="O28"/>
  <c r="M28"/>
  <c r="H28" s="1"/>
  <c r="P27"/>
  <c r="O27"/>
  <c r="M27"/>
  <c r="H27" s="1"/>
  <c r="P26"/>
  <c r="O26"/>
  <c r="M26"/>
  <c r="H26" s="1"/>
  <c r="P25"/>
  <c r="O25"/>
  <c r="M25"/>
  <c r="H25" s="1"/>
  <c r="P24"/>
  <c r="O24"/>
  <c r="M24"/>
  <c r="H24" s="1"/>
  <c r="K19"/>
  <c r="L19" s="1"/>
  <c r="J19"/>
  <c r="I19"/>
  <c r="H19"/>
  <c r="G19"/>
  <c r="F19"/>
  <c r="G18"/>
  <c r="G17"/>
  <c r="F17"/>
  <c r="E13"/>
  <c r="J27" l="1"/>
  <c r="I27"/>
  <c r="I82"/>
  <c r="I104"/>
  <c r="I111"/>
  <c r="I113"/>
  <c r="I146"/>
  <c r="I94"/>
  <c r="J105"/>
  <c r="J114"/>
  <c r="J104"/>
  <c r="J111"/>
  <c r="J113"/>
  <c r="J146"/>
  <c r="J103"/>
  <c r="J112"/>
  <c r="I102"/>
  <c r="I103"/>
  <c r="I105"/>
  <c r="I112"/>
  <c r="I114"/>
  <c r="J102"/>
  <c r="J110"/>
  <c r="J94"/>
  <c r="I110"/>
  <c r="I96"/>
  <c r="J97"/>
  <c r="I95"/>
  <c r="J96"/>
  <c r="I97"/>
  <c r="J95"/>
  <c r="I91"/>
  <c r="J91"/>
  <c r="I90"/>
  <c r="J90"/>
  <c r="H17"/>
  <c r="H16"/>
  <c r="I38"/>
  <c r="I48"/>
  <c r="I58"/>
  <c r="I26"/>
  <c r="I35"/>
  <c r="I55"/>
  <c r="I32"/>
  <c r="I42"/>
  <c r="I50"/>
  <c r="I28"/>
  <c r="I37"/>
  <c r="I47"/>
  <c r="I57"/>
  <c r="I25"/>
  <c r="I34"/>
  <c r="I44"/>
  <c r="I52"/>
  <c r="I64"/>
  <c r="I29"/>
  <c r="I41"/>
  <c r="I49"/>
  <c r="I59"/>
  <c r="I36"/>
  <c r="I56"/>
  <c r="I24"/>
  <c r="I33"/>
  <c r="I43"/>
  <c r="I51"/>
  <c r="I63"/>
  <c r="H18"/>
  <c r="I65"/>
  <c r="I70"/>
  <c r="I75"/>
  <c r="I76"/>
  <c r="I77"/>
  <c r="I83"/>
  <c r="I84"/>
  <c r="I85"/>
  <c r="I89"/>
  <c r="J24"/>
  <c r="J25"/>
  <c r="J26"/>
  <c r="J28"/>
  <c r="J29"/>
  <c r="J32"/>
  <c r="J33"/>
  <c r="J34"/>
  <c r="J35"/>
  <c r="J36"/>
  <c r="J37"/>
  <c r="J38"/>
  <c r="J41"/>
  <c r="J42"/>
  <c r="J43"/>
  <c r="J44"/>
  <c r="J47"/>
  <c r="J48"/>
  <c r="J49"/>
  <c r="J50"/>
  <c r="J51"/>
  <c r="J52"/>
  <c r="J55"/>
  <c r="J56"/>
  <c r="J57"/>
  <c r="J58"/>
  <c r="J59"/>
  <c r="J63"/>
  <c r="J64"/>
  <c r="J65"/>
  <c r="J66"/>
  <c r="J69"/>
  <c r="J70"/>
  <c r="J71"/>
  <c r="J75"/>
  <c r="J76"/>
  <c r="J77"/>
  <c r="N80"/>
  <c r="J82"/>
  <c r="N82" s="1"/>
  <c r="J83"/>
  <c r="J84"/>
  <c r="J85"/>
  <c r="J88"/>
  <c r="J89"/>
  <c r="I66"/>
  <c r="I69"/>
  <c r="I88"/>
  <c r="I71"/>
  <c r="N112" l="1"/>
  <c r="K112" s="1"/>
  <c r="J17"/>
  <c r="N79"/>
  <c r="N91"/>
  <c r="K91" s="1"/>
  <c r="N102"/>
  <c r="K102" s="1"/>
  <c r="N103"/>
  <c r="K103" s="1"/>
  <c r="N113"/>
  <c r="K113" s="1"/>
  <c r="N114"/>
  <c r="K114" s="1"/>
  <c r="N110"/>
  <c r="K110" s="1"/>
  <c r="N105"/>
  <c r="K105" s="1"/>
  <c r="N111"/>
  <c r="K111" s="1"/>
  <c r="N90"/>
  <c r="K90" s="1"/>
  <c r="N94"/>
  <c r="K94" s="1"/>
  <c r="N104"/>
  <c r="K104" s="1"/>
  <c r="N38"/>
  <c r="K38" s="1"/>
  <c r="N96"/>
  <c r="K96" s="1"/>
  <c r="N95"/>
  <c r="K95" s="1"/>
  <c r="N97"/>
  <c r="K97" s="1"/>
  <c r="N64"/>
  <c r="K64" s="1"/>
  <c r="N86"/>
  <c r="N62"/>
  <c r="N34"/>
  <c r="K34" s="1"/>
  <c r="N146"/>
  <c r="K146" s="1"/>
  <c r="I17"/>
  <c r="N71"/>
  <c r="K71" s="1"/>
  <c r="N35"/>
  <c r="K35" s="1"/>
  <c r="N29"/>
  <c r="K29" s="1"/>
  <c r="N26"/>
  <c r="K26" s="1"/>
  <c r="N66"/>
  <c r="K66" s="1"/>
  <c r="N55"/>
  <c r="K55" s="1"/>
  <c r="N49"/>
  <c r="K49" s="1"/>
  <c r="N58"/>
  <c r="K58" s="1"/>
  <c r="N52"/>
  <c r="K52" s="1"/>
  <c r="N37"/>
  <c r="K37" s="1"/>
  <c r="N56"/>
  <c r="K56" s="1"/>
  <c r="N42"/>
  <c r="K42" s="1"/>
  <c r="N32"/>
  <c r="K32" s="1"/>
  <c r="I18"/>
  <c r="N48"/>
  <c r="K48" s="1"/>
  <c r="N44"/>
  <c r="K44" s="1"/>
  <c r="N50"/>
  <c r="K50" s="1"/>
  <c r="N36"/>
  <c r="K36" s="1"/>
  <c r="N28"/>
  <c r="K28" s="1"/>
  <c r="N57"/>
  <c r="K57" s="1"/>
  <c r="N43"/>
  <c r="K43" s="1"/>
  <c r="N46"/>
  <c r="N59"/>
  <c r="K59" s="1"/>
  <c r="N41"/>
  <c r="K41" s="1"/>
  <c r="N47"/>
  <c r="K47" s="1"/>
  <c r="N45"/>
  <c r="N25"/>
  <c r="K25" s="1"/>
  <c r="N51"/>
  <c r="K51" s="1"/>
  <c r="N33"/>
  <c r="K33" s="1"/>
  <c r="N27"/>
  <c r="K27" s="1"/>
  <c r="N67"/>
  <c r="N87"/>
  <c r="N77"/>
  <c r="K77" s="1"/>
  <c r="N63"/>
  <c r="K63" s="1"/>
  <c r="N69"/>
  <c r="K69" s="1"/>
  <c r="N89"/>
  <c r="K89" s="1"/>
  <c r="N78"/>
  <c r="N65"/>
  <c r="K65" s="1"/>
  <c r="I16"/>
  <c r="N88"/>
  <c r="K88" s="1"/>
  <c r="N85"/>
  <c r="K85" s="1"/>
  <c r="N76"/>
  <c r="K76" s="1"/>
  <c r="J16"/>
  <c r="J18"/>
  <c r="N84"/>
  <c r="K84" s="1"/>
  <c r="N75"/>
  <c r="K75" s="1"/>
  <c r="N83"/>
  <c r="K83" s="1"/>
  <c r="N74"/>
  <c r="K82"/>
  <c r="N72"/>
  <c r="N73"/>
  <c r="N70"/>
  <c r="K70" s="1"/>
  <c r="N68"/>
  <c r="N24"/>
  <c r="K24" s="1"/>
  <c r="K17" l="1"/>
  <c r="K16"/>
  <c r="K18"/>
  <c r="L18" l="1"/>
  <c r="L17"/>
  <c r="L16" l="1"/>
</calcChain>
</file>

<file path=xl/sharedStrings.xml><?xml version="1.0" encoding="utf-8"?>
<sst xmlns="http://schemas.openxmlformats.org/spreadsheetml/2006/main" count="276" uniqueCount="151">
  <si>
    <t xml:space="preserve">CONDICION III .- </t>
  </si>
  <si>
    <t>NOMBRE DE AMBIENTES</t>
  </si>
  <si>
    <t>INDICE DE OCUPACION (I.O)m2/alumno</t>
  </si>
  <si>
    <t xml:space="preserve">ILUMINACION </t>
  </si>
  <si>
    <t>VENTILACION</t>
  </si>
  <si>
    <t>ACUSTICA Y RUIDOS</t>
  </si>
  <si>
    <t>N° PLANO</t>
  </si>
  <si>
    <t>OBSERVACIONES</t>
  </si>
  <si>
    <t>DISTANCIA DE LA   VENTANA A LA PARED OPUESTA (m)</t>
  </si>
  <si>
    <t xml:space="preserve"> % DE AREA DE VANOS</t>
  </si>
  <si>
    <t>AULA 1</t>
  </si>
  <si>
    <t>AULA 2</t>
  </si>
  <si>
    <t>AULA 3</t>
  </si>
  <si>
    <t>.</t>
  </si>
  <si>
    <t>LABORATORIO DE COMPUTO 2</t>
  </si>
  <si>
    <t>LABORATORIO DE COMPUTO 3</t>
  </si>
  <si>
    <t>N° ALUMNOS (Aforo)</t>
  </si>
  <si>
    <t>UNIFORME 
SI/NO</t>
  </si>
  <si>
    <t>ILUMINACION ARTIFICIA
(Niveles de Luxes)</t>
  </si>
  <si>
    <t xml:space="preserve"> Ventilación permanente alta y cruzada 
(si/no)</t>
  </si>
  <si>
    <t xml:space="preserve">N° DE VANOS AL EXTERIOR </t>
  </si>
  <si>
    <t xml:space="preserve">SISTEMA MECANICO DE RENOVACIÓN DE AIRE </t>
  </si>
  <si>
    <t>N° DE RENOVACIONES PRO HOR A</t>
  </si>
  <si>
    <t>TEMPERATURA EN EL AMBIENTE 
(°C)</t>
  </si>
  <si>
    <t xml:space="preserve">HUMEDAD RELATIVA EN  EL AMBIENTE  (HR %) </t>
  </si>
  <si>
    <t>NIVEL PRESION SONORA (LAeqT)</t>
  </si>
  <si>
    <t xml:space="preserve">PROTECCION ACUSTICA </t>
  </si>
  <si>
    <t>SI/NO</t>
  </si>
  <si>
    <t xml:space="preserve">AREA NETA  DEL AMBINTE  (m2) </t>
  </si>
  <si>
    <t xml:space="preserve">PROGRAMA (S) ACADEMICO (S) </t>
  </si>
  <si>
    <t xml:space="preserve">LABORATORIO DE COMPUTO 1 </t>
  </si>
  <si>
    <t xml:space="preserve">BIBLIOTECA </t>
  </si>
  <si>
    <t xml:space="preserve">III.9 Ambientes y/ espacios básicos </t>
  </si>
  <si>
    <t>III.9 Ambientes y/ espacios básicos -BIBLIOTECA</t>
  </si>
  <si>
    <t xml:space="preserve">III.14 Habitabilidad de los ambientes básicos </t>
  </si>
  <si>
    <t>INFRAESTRUCTURA Y EQUIPAMIENTO ADECUADO AL CUMPLIMIENTO DE  SUS FUNCIONES (Aulas,  Bibliotecas, Laboratorios entre otros).</t>
  </si>
  <si>
    <t xml:space="preserve">MODALIDAD DEL SERVICIO  (física, virtual o ambas) </t>
  </si>
  <si>
    <t>(1) Llenar en caso la modalidad sea física</t>
  </si>
  <si>
    <t>APERTURA DE VANOS AL EXTERIOR 
(%)</t>
  </si>
  <si>
    <t>NOMBRE DE LA UNIVERSIDAD</t>
  </si>
  <si>
    <t>PRE GRADO</t>
  </si>
  <si>
    <t>MAESTRÍA</t>
  </si>
  <si>
    <t>DOCTORADO</t>
  </si>
  <si>
    <t>ANÁLISIS DE MALLA CURRICULAR Y CRÉDITOS ACADÉMICOS</t>
  </si>
  <si>
    <t>C2</t>
  </si>
  <si>
    <t>Cuatrimestre</t>
  </si>
  <si>
    <t>Teoría</t>
  </si>
  <si>
    <t>Práctica</t>
  </si>
  <si>
    <t>Semestre</t>
  </si>
  <si>
    <t>TOTALES</t>
  </si>
  <si>
    <t>Estudios Específicos y de Especialidad</t>
  </si>
  <si>
    <t>NIVEL</t>
  </si>
  <si>
    <t>S</t>
  </si>
  <si>
    <t>Estudios Generales</t>
  </si>
  <si>
    <t>N</t>
  </si>
  <si>
    <t>Educación a Distancia</t>
  </si>
  <si>
    <t>CRÉDITOS ACADÉMICOS</t>
  </si>
  <si>
    <t>Horas</t>
  </si>
  <si>
    <t>Créditos</t>
  </si>
  <si>
    <t>NOMBRE DEL PROGRAMA</t>
  </si>
  <si>
    <t>CURSO GENERAL
S/N</t>
  </si>
  <si>
    <t>NOMBRE DEL CURSO</t>
  </si>
  <si>
    <t>SECCIÓN 3: MALLA CURRICULAR</t>
  </si>
  <si>
    <t>SECCIÓN 2: PRINCIPALES INDICADORES</t>
  </si>
  <si>
    <t>Trimestre</t>
  </si>
  <si>
    <t>FECHA DE ACTUALIZACIÓN DE LA MALLA CURRICULAR</t>
  </si>
  <si>
    <t>DURACIÓN DEL PROGRAMA EN AÑOS</t>
  </si>
  <si>
    <t>NÚMERO DE SEMESTRES POR AÑO (SÓLO PREGRADO)</t>
  </si>
  <si>
    <t>Semestre/Cuatrimestre/Trimestre</t>
  </si>
  <si>
    <t>CÓDIGO DEL PROGRAMA</t>
  </si>
  <si>
    <t>SECCIÓN 1: PERIODO ACADEMICO Y VALOR DEL CRÉDITO ACADÉMICO EN HORAS (1).</t>
  </si>
  <si>
    <t>% DE CRÉDITOS</t>
  </si>
  <si>
    <t>HORAS LECTIVAS</t>
  </si>
  <si>
    <t>TEORÍA</t>
  </si>
  <si>
    <t>TEORÍA 
(5)</t>
  </si>
  <si>
    <t>HORAS LECTIVAS 
(2)</t>
  </si>
  <si>
    <t>CRÉDITOS ACADÉMICOS 
(3)</t>
  </si>
  <si>
    <t>EDUCACIÓN A DISTANCIA
S/N</t>
  </si>
  <si>
    <t>PRÁCTICA</t>
  </si>
  <si>
    <t>PRÁCTICA (6)</t>
  </si>
  <si>
    <t>PERIODO ACADÉMICO</t>
  </si>
  <si>
    <t>TOTAL DE HORAS LECTIVAS 
(4)</t>
  </si>
  <si>
    <t>TOTAL  DE CRÉDITOS OTORGADOS 
(7)</t>
  </si>
  <si>
    <t>NOMBRE REPRESENTANTE LEGAL</t>
  </si>
  <si>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</si>
  <si>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NIVEL DE ENSEÑANZA</t>
  </si>
  <si>
    <t>Nota: Se completará tantos formatos C2 como programas declare la universidad.
(1) Seleccione con un aspa (x) el tipo de periodo académico del programa de estudio, semestral o cuatrimestral.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</si>
  <si>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 xml:space="preserve">SUPERINTENDENCIA NACIONAL DE EDUCACIÓN SUPERIOR UNIVERSITARIA </t>
  </si>
  <si>
    <t>FORMATO DE LICENCIAMIENTO C</t>
  </si>
  <si>
    <t>x</t>
  </si>
  <si>
    <t>Obstetricia</t>
  </si>
  <si>
    <t>UNIVERSIDAD NACIONAL DE SAN CRISTÓBAL DE HUAMANGA</t>
  </si>
  <si>
    <t>P37</t>
  </si>
  <si>
    <t>Química Médica</t>
  </si>
  <si>
    <t>Biofísica Médica</t>
  </si>
  <si>
    <t>Matemática Aplicada a la Medicina</t>
  </si>
  <si>
    <t>Antropología y Sociología Médica</t>
  </si>
  <si>
    <t>Comunicación y Aprendizaje</t>
  </si>
  <si>
    <t>Introducción a la Investigación Científica</t>
  </si>
  <si>
    <t>Biología celular y molecular</t>
  </si>
  <si>
    <t xml:space="preserve">Bioquímica </t>
  </si>
  <si>
    <t>Realidad Nacional e Internacional</t>
  </si>
  <si>
    <t>Psicología y Sexualidad Humana</t>
  </si>
  <si>
    <t>Organización, estructura y función I</t>
  </si>
  <si>
    <t>Historia de la Medicina</t>
  </si>
  <si>
    <t>Estadística Médica</t>
  </si>
  <si>
    <t>Organización, estructura y función II</t>
  </si>
  <si>
    <t>Investigación Científica I</t>
  </si>
  <si>
    <t>Primeros Auxilios</t>
  </si>
  <si>
    <t>Semiología I</t>
  </si>
  <si>
    <t>Investigación Científica II</t>
  </si>
  <si>
    <t>Infección e Inmunidad</t>
  </si>
  <si>
    <t>Fisiopatología I</t>
  </si>
  <si>
    <t>Semiología II</t>
  </si>
  <si>
    <t>Investigación Científica III</t>
  </si>
  <si>
    <t>Farmacología y Terapéutica</t>
  </si>
  <si>
    <t>Fisiopatología II</t>
  </si>
  <si>
    <t>Medicina Interna I</t>
  </si>
  <si>
    <t>Nutrición Médica</t>
  </si>
  <si>
    <t>Diagnóstico por Laboratorio Clínico</t>
  </si>
  <si>
    <t>Medicina Interna II</t>
  </si>
  <si>
    <t>Medicina tradicional, alternativa y complementaria</t>
  </si>
  <si>
    <t>Diagnóstico por Imágenes</t>
  </si>
  <si>
    <t>Cirugía I</t>
  </si>
  <si>
    <t>Medicina Legal</t>
  </si>
  <si>
    <t>Medicina Física</t>
  </si>
  <si>
    <t>Salud Pública y Epidemiología</t>
  </si>
  <si>
    <t>Cirugía II</t>
  </si>
  <si>
    <t>Psiquiatría</t>
  </si>
  <si>
    <t>Atención Integral de Salud I</t>
  </si>
  <si>
    <t>Ética y Filosofía Médica</t>
  </si>
  <si>
    <t>Pediatría I</t>
  </si>
  <si>
    <t>Ginecología</t>
  </si>
  <si>
    <t>Atención Integral de Salud II</t>
  </si>
  <si>
    <t>Pediatría II</t>
  </si>
  <si>
    <t>Gerencia y Gobierno</t>
  </si>
  <si>
    <t>Internado en Medicina</t>
  </si>
  <si>
    <t>Internado en Cirugía</t>
  </si>
  <si>
    <t>Internado en Pediatría</t>
  </si>
  <si>
    <t>Internado en Ginecobstetricia</t>
  </si>
  <si>
    <t>13 ó 14</t>
  </si>
  <si>
    <t>Genética médica (Lectiva)</t>
  </si>
  <si>
    <t>Oratoria (Co curricular)</t>
  </si>
  <si>
    <t>Inglés I</t>
  </si>
  <si>
    <t>Inglés II</t>
  </si>
  <si>
    <t>Quechua I</t>
  </si>
  <si>
    <t>Quechua II</t>
  </si>
  <si>
    <t>SPSS (estadistica descripptiva)</t>
  </si>
  <si>
    <t>SPSS (estadistica inferencial)</t>
  </si>
  <si>
    <t>Dr. HOMERO ANGO AGUILAR</t>
  </si>
  <si>
    <t>MEDICINA HUMANA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</si>
</sst>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/mm/yy;@"/>
    <numFmt numFmtId="165" formatCode="_(* #,##0.00_);_(* \(#,##0.0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30"/>
      <name val="Calibri"/>
      <family val="2"/>
      <scheme val="minor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9"/>
      <color rgb="FFFF0000"/>
      <name val="Cambria"/>
      <family val="1"/>
      <scheme val="maj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45">
    <xf numFmtId="0" fontId="0" fillId="0" borderId="0" xfId="0"/>
    <xf numFmtId="0" fontId="0" fillId="0" borderId="15" xfId="0" applyFill="1" applyBorder="1" applyAlignment="1">
      <alignment horizontal="center" vertical="center"/>
    </xf>
    <xf numFmtId="0" fontId="1" fillId="0" borderId="0" xfId="0" applyFont="1"/>
    <xf numFmtId="0" fontId="1" fillId="0" borderId="14" xfId="0" applyFont="1" applyFill="1" applyBorder="1"/>
    <xf numFmtId="0" fontId="1" fillId="0" borderId="11" xfId="0" applyFont="1" applyFill="1" applyBorder="1"/>
    <xf numFmtId="0" fontId="1" fillId="0" borderId="15" xfId="0" applyFont="1" applyFill="1" applyBorder="1"/>
    <xf numFmtId="0" fontId="1" fillId="0" borderId="12" xfId="0" applyFont="1" applyFill="1" applyBorder="1"/>
    <xf numFmtId="0" fontId="1" fillId="0" borderId="6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1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/>
    <xf numFmtId="0" fontId="4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1" fillId="0" borderId="25" xfId="0" applyFont="1" applyFill="1" applyBorder="1"/>
    <xf numFmtId="0" fontId="1" fillId="0" borderId="24" xfId="0" applyFont="1" applyFill="1" applyBorder="1"/>
    <xf numFmtId="0" fontId="0" fillId="0" borderId="4" xfId="0" applyBorder="1"/>
    <xf numFmtId="0" fontId="0" fillId="0" borderId="16" xfId="0" applyBorder="1"/>
    <xf numFmtId="0" fontId="0" fillId="0" borderId="5" xfId="0" applyBorder="1"/>
    <xf numFmtId="0" fontId="0" fillId="0" borderId="7" xfId="0" applyBorder="1"/>
    <xf numFmtId="0" fontId="2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33" xfId="0" applyFont="1" applyFill="1" applyBorder="1"/>
    <xf numFmtId="0" fontId="1" fillId="0" borderId="17" xfId="0" applyFont="1" applyFill="1" applyBorder="1"/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/>
    <xf numFmtId="0" fontId="1" fillId="0" borderId="2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5" xfId="0" applyFont="1" applyFill="1" applyBorder="1"/>
    <xf numFmtId="0" fontId="1" fillId="0" borderId="22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17" xfId="0" applyBorder="1"/>
    <xf numFmtId="0" fontId="0" fillId="0" borderId="25" xfId="0" applyBorder="1"/>
    <xf numFmtId="0" fontId="0" fillId="0" borderId="24" xfId="0" applyBorder="1"/>
    <xf numFmtId="0" fontId="0" fillId="0" borderId="32" xfId="0" applyBorder="1"/>
    <xf numFmtId="0" fontId="0" fillId="0" borderId="40" xfId="0" applyBorder="1"/>
    <xf numFmtId="0" fontId="6" fillId="2" borderId="2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33" xfId="0" applyFill="1" applyBorder="1" applyAlignment="1">
      <alignment horizontal="center" vertical="center"/>
    </xf>
    <xf numFmtId="0" fontId="0" fillId="3" borderId="0" xfId="0" applyFill="1" applyBorder="1"/>
    <xf numFmtId="0" fontId="10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0" fillId="3" borderId="11" xfId="0" applyFont="1" applyFill="1" applyBorder="1"/>
    <xf numFmtId="0" fontId="9" fillId="3" borderId="0" xfId="0" applyFont="1" applyFill="1" applyBorder="1" applyAlignment="1"/>
    <xf numFmtId="0" fontId="10" fillId="3" borderId="1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5" fontId="10" fillId="3" borderId="49" xfId="0" applyNumberFormat="1" applyFont="1" applyFill="1" applyBorder="1" applyAlignment="1">
      <alignment horizontal="center"/>
    </xf>
    <xf numFmtId="165" fontId="10" fillId="3" borderId="50" xfId="0" applyNumberFormat="1" applyFont="1" applyFill="1" applyBorder="1" applyAlignment="1">
      <alignment horizontal="center"/>
    </xf>
    <xf numFmtId="2" fontId="10" fillId="3" borderId="49" xfId="0" applyNumberFormat="1" applyFont="1" applyFill="1" applyBorder="1" applyAlignment="1">
      <alignment horizontal="right"/>
    </xf>
    <xf numFmtId="2" fontId="10" fillId="3" borderId="50" xfId="0" applyNumberFormat="1" applyFont="1" applyFill="1" applyBorder="1" applyAlignment="1">
      <alignment horizontal="right"/>
    </xf>
    <xf numFmtId="0" fontId="10" fillId="3" borderId="0" xfId="0" applyFont="1" applyFill="1" applyBorder="1" applyProtection="1">
      <protection locked="0"/>
    </xf>
    <xf numFmtId="0" fontId="12" fillId="3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165" fontId="4" fillId="4" borderId="47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left" vertical="center"/>
    </xf>
    <xf numFmtId="0" fontId="4" fillId="4" borderId="33" xfId="0" applyFont="1" applyFill="1" applyBorder="1"/>
    <xf numFmtId="0" fontId="7" fillId="4" borderId="13" xfId="0" applyFont="1" applyFill="1" applyBorder="1" applyAlignment="1">
      <alignment horizontal="center" vertical="center"/>
    </xf>
    <xf numFmtId="165" fontId="7" fillId="4" borderId="11" xfId="0" applyNumberFormat="1" applyFont="1" applyFill="1" applyBorder="1" applyAlignment="1">
      <alignment horizontal="center"/>
    </xf>
    <xf numFmtId="9" fontId="7" fillId="4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center" vertical="center"/>
    </xf>
    <xf numFmtId="165" fontId="4" fillId="4" borderId="48" xfId="0" applyNumberFormat="1" applyFont="1" applyFill="1" applyBorder="1" applyAlignment="1">
      <alignment horizontal="center"/>
    </xf>
    <xf numFmtId="165" fontId="4" fillId="4" borderId="20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165" fontId="4" fillId="4" borderId="45" xfId="0" applyNumberFormat="1" applyFont="1" applyFill="1" applyBorder="1" applyAlignment="1">
      <alignment horizontal="center"/>
    </xf>
    <xf numFmtId="165" fontId="4" fillId="4" borderId="50" xfId="0" applyNumberFormat="1" applyFont="1" applyFill="1" applyBorder="1" applyAlignment="1">
      <alignment horizontal="center"/>
    </xf>
    <xf numFmtId="165" fontId="4" fillId="4" borderId="46" xfId="0" applyNumberFormat="1" applyFont="1" applyFill="1" applyBorder="1" applyAlignment="1">
      <alignment horizontal="center"/>
    </xf>
    <xf numFmtId="165" fontId="7" fillId="4" borderId="12" xfId="0" applyNumberFormat="1" applyFont="1" applyFill="1" applyBorder="1" applyAlignment="1">
      <alignment horizontal="center"/>
    </xf>
    <xf numFmtId="165" fontId="4" fillId="4" borderId="51" xfId="0" applyNumberFormat="1" applyFont="1" applyFill="1" applyBorder="1" applyAlignment="1">
      <alignment horizontal="center"/>
    </xf>
    <xf numFmtId="165" fontId="4" fillId="4" borderId="49" xfId="0" applyNumberFormat="1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 horizontal="center"/>
    </xf>
    <xf numFmtId="9" fontId="4" fillId="4" borderId="48" xfId="1" applyFont="1" applyFill="1" applyBorder="1" applyAlignment="1">
      <alignment horizontal="center" vertical="center"/>
    </xf>
    <xf numFmtId="9" fontId="4" fillId="4" borderId="47" xfId="1" applyFont="1" applyFill="1" applyBorder="1" applyAlignment="1">
      <alignment horizontal="center" vertical="center"/>
    </xf>
    <xf numFmtId="9" fontId="4" fillId="4" borderId="20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2" fontId="10" fillId="3" borderId="51" xfId="0" applyNumberFormat="1" applyFont="1" applyFill="1" applyBorder="1" applyAlignment="1">
      <alignment horizontal="right"/>
    </xf>
    <xf numFmtId="2" fontId="10" fillId="3" borderId="45" xfId="0" applyNumberFormat="1" applyFont="1" applyFill="1" applyBorder="1" applyAlignment="1">
      <alignment horizontal="right"/>
    </xf>
    <xf numFmtId="165" fontId="10" fillId="3" borderId="8" xfId="0" applyNumberFormat="1" applyFont="1" applyFill="1" applyBorder="1" applyAlignment="1">
      <alignment horizontal="center"/>
    </xf>
    <xf numFmtId="165" fontId="10" fillId="3" borderId="46" xfId="0" applyNumberFormat="1" applyFont="1" applyFill="1" applyBorder="1" applyAlignment="1">
      <alignment horizontal="center"/>
    </xf>
    <xf numFmtId="2" fontId="10" fillId="3" borderId="8" xfId="0" applyNumberFormat="1" applyFont="1" applyFill="1" applyBorder="1" applyAlignment="1">
      <alignment horizontal="right"/>
    </xf>
    <xf numFmtId="2" fontId="10" fillId="3" borderId="46" xfId="0" applyNumberFormat="1" applyFont="1" applyFill="1" applyBorder="1" applyAlignment="1">
      <alignment horizontal="right"/>
    </xf>
    <xf numFmtId="0" fontId="15" fillId="0" borderId="11" xfId="0" applyFont="1" applyBorder="1" applyAlignment="1"/>
    <xf numFmtId="49" fontId="7" fillId="0" borderId="11" xfId="0" applyNumberFormat="1" applyFont="1" applyBorder="1" applyAlignment="1">
      <alignment vertical="justify" wrapText="1"/>
    </xf>
    <xf numFmtId="43" fontId="7" fillId="0" borderId="0" xfId="0" applyNumberFormat="1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left" vertical="center"/>
    </xf>
    <xf numFmtId="0" fontId="13" fillId="4" borderId="43" xfId="0" applyFont="1" applyFill="1" applyBorder="1"/>
    <xf numFmtId="0" fontId="17" fillId="4" borderId="4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0" fontId="13" fillId="4" borderId="33" xfId="0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8" fillId="3" borderId="0" xfId="0" applyFont="1" applyFill="1" applyBorder="1" applyProtection="1">
      <protection locked="0"/>
    </xf>
    <xf numFmtId="0" fontId="16" fillId="3" borderId="0" xfId="0" applyFont="1" applyFill="1" applyBorder="1"/>
    <xf numFmtId="165" fontId="19" fillId="3" borderId="49" xfId="0" applyNumberFormat="1" applyFont="1" applyFill="1" applyBorder="1" applyAlignment="1">
      <alignment horizontal="center"/>
    </xf>
    <xf numFmtId="165" fontId="19" fillId="3" borderId="50" xfId="0" applyNumberFormat="1" applyFont="1" applyFill="1" applyBorder="1" applyAlignment="1">
      <alignment horizontal="center"/>
    </xf>
    <xf numFmtId="2" fontId="19" fillId="3" borderId="49" xfId="0" applyNumberFormat="1" applyFont="1" applyFill="1" applyBorder="1" applyAlignment="1">
      <alignment horizontal="right"/>
    </xf>
    <xf numFmtId="2" fontId="19" fillId="3" borderId="5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4" fillId="5" borderId="48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165" fontId="4" fillId="0" borderId="47" xfId="0" applyNumberFormat="1" applyFont="1" applyFill="1" applyBorder="1" applyAlignment="1" applyProtection="1">
      <alignment horizontal="center"/>
      <protection locked="0"/>
    </xf>
    <xf numFmtId="165" fontId="4" fillId="4" borderId="48" xfId="0" applyNumberFormat="1" applyFont="1" applyFill="1" applyBorder="1" applyAlignment="1">
      <alignment horizontal="right"/>
    </xf>
    <xf numFmtId="165" fontId="4" fillId="4" borderId="48" xfId="0" applyNumberFormat="1" applyFont="1" applyFill="1" applyBorder="1"/>
    <xf numFmtId="0" fontId="4" fillId="5" borderId="47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165" fontId="4" fillId="4" borderId="47" xfId="0" applyNumberFormat="1" applyFont="1" applyFill="1" applyBorder="1" applyAlignment="1"/>
    <xf numFmtId="165" fontId="4" fillId="4" borderId="47" xfId="0" applyNumberFormat="1" applyFont="1" applyFill="1" applyBorder="1" applyAlignment="1">
      <alignment horizontal="right"/>
    </xf>
    <xf numFmtId="165" fontId="4" fillId="4" borderId="47" xfId="0" applyNumberFormat="1" applyFont="1" applyFill="1" applyBorder="1"/>
    <xf numFmtId="165" fontId="4" fillId="4" borderId="47" xfId="0" applyNumberFormat="1" applyFont="1" applyFill="1" applyBorder="1" applyAlignment="1" applyProtection="1">
      <protection locked="0"/>
    </xf>
    <xf numFmtId="165" fontId="4" fillId="4" borderId="47" xfId="0" applyNumberFormat="1" applyFont="1" applyFill="1" applyBorder="1" applyAlignment="1" applyProtection="1">
      <alignment horizontal="right"/>
      <protection locked="0"/>
    </xf>
    <xf numFmtId="165" fontId="4" fillId="4" borderId="47" xfId="0" applyNumberFormat="1" applyFont="1" applyFill="1" applyBorder="1" applyProtection="1"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>
      <alignment horizontal="center"/>
    </xf>
    <xf numFmtId="165" fontId="4" fillId="0" borderId="20" xfId="0" applyNumberFormat="1" applyFont="1" applyFill="1" applyBorder="1" applyAlignment="1" applyProtection="1">
      <alignment horizontal="center"/>
      <protection locked="0"/>
    </xf>
    <xf numFmtId="165" fontId="4" fillId="4" borderId="20" xfId="0" applyNumberFormat="1" applyFont="1" applyFill="1" applyBorder="1" applyAlignment="1" applyProtection="1">
      <protection locked="0"/>
    </xf>
    <xf numFmtId="165" fontId="4" fillId="4" borderId="20" xfId="0" applyNumberFormat="1" applyFont="1" applyFill="1" applyBorder="1" applyAlignment="1" applyProtection="1">
      <alignment horizontal="right"/>
      <protection locked="0"/>
    </xf>
    <xf numFmtId="165" fontId="4" fillId="4" borderId="20" xfId="0" applyNumberFormat="1" applyFont="1" applyFill="1" applyBorder="1" applyProtection="1">
      <protection locked="0"/>
    </xf>
    <xf numFmtId="165" fontId="4" fillId="4" borderId="49" xfId="0" applyNumberFormat="1" applyFont="1" applyFill="1" applyBorder="1" applyAlignment="1" applyProtection="1">
      <protection locked="0"/>
    </xf>
    <xf numFmtId="0" fontId="20" fillId="0" borderId="47" xfId="0" applyFont="1" applyBorder="1" applyAlignment="1">
      <alignment horizontal="left" vertical="center" wrapText="1"/>
    </xf>
    <xf numFmtId="0" fontId="4" fillId="5" borderId="5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0" fillId="0" borderId="20" xfId="0" applyFont="1" applyBorder="1" applyAlignment="1">
      <alignment horizontal="left" vertical="center" wrapText="1"/>
    </xf>
    <xf numFmtId="165" fontId="4" fillId="4" borderId="8" xfId="0" applyNumberFormat="1" applyFont="1" applyFill="1" applyBorder="1" applyAlignment="1" applyProtection="1">
      <protection locked="0"/>
    </xf>
    <xf numFmtId="0" fontId="4" fillId="0" borderId="48" xfId="0" applyFont="1" applyFill="1" applyBorder="1" applyAlignment="1">
      <alignment horizontal="center"/>
    </xf>
    <xf numFmtId="165" fontId="4" fillId="4" borderId="51" xfId="0" applyNumberFormat="1" applyFont="1" applyFill="1" applyBorder="1" applyAlignment="1" applyProtection="1">
      <protection locked="0"/>
    </xf>
    <xf numFmtId="165" fontId="4" fillId="4" borderId="48" xfId="0" applyNumberFormat="1" applyFont="1" applyFill="1" applyBorder="1" applyAlignment="1" applyProtection="1">
      <alignment horizontal="right"/>
      <protection locked="0"/>
    </xf>
    <xf numFmtId="165" fontId="4" fillId="4" borderId="48" xfId="0" applyNumberFormat="1" applyFont="1" applyFill="1" applyBorder="1" applyProtection="1">
      <protection locked="0"/>
    </xf>
    <xf numFmtId="0" fontId="4" fillId="0" borderId="47" xfId="0" applyFont="1" applyFill="1" applyBorder="1" applyAlignment="1" applyProtection="1">
      <alignment horizontal="left"/>
      <protection locked="0"/>
    </xf>
    <xf numFmtId="0" fontId="4" fillId="0" borderId="50" xfId="0" applyFont="1" applyFill="1" applyBorder="1" applyAlignment="1" applyProtection="1">
      <alignment horizontal="left"/>
      <protection locked="0"/>
    </xf>
    <xf numFmtId="165" fontId="4" fillId="4" borderId="46" xfId="0" applyNumberFormat="1" applyFont="1" applyFill="1" applyBorder="1" applyProtection="1">
      <protection locked="0"/>
    </xf>
    <xf numFmtId="0" fontId="4" fillId="5" borderId="48" xfId="0" applyFont="1" applyFill="1" applyBorder="1" applyAlignment="1" applyProtection="1">
      <alignment horizontal="left"/>
      <protection locked="0"/>
    </xf>
    <xf numFmtId="0" fontId="4" fillId="5" borderId="47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2" fontId="4" fillId="5" borderId="48" xfId="0" applyNumberFormat="1" applyFont="1" applyFill="1" applyBorder="1" applyAlignment="1">
      <alignment horizontal="right"/>
    </xf>
    <xf numFmtId="2" fontId="4" fillId="5" borderId="47" xfId="0" applyNumberFormat="1" applyFont="1" applyFill="1" applyBorder="1" applyAlignment="1">
      <alignment horizontal="right"/>
    </xf>
    <xf numFmtId="2" fontId="4" fillId="5" borderId="20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17" fillId="4" borderId="45" xfId="0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justify" vertical="justify" wrapText="1"/>
    </xf>
    <xf numFmtId="0" fontId="15" fillId="0" borderId="11" xfId="0" applyFont="1" applyBorder="1" applyAlignment="1">
      <alignment horizontal="left"/>
    </xf>
    <xf numFmtId="49" fontId="7" fillId="0" borderId="51" xfId="0" applyNumberFormat="1" applyFont="1" applyBorder="1" applyAlignment="1">
      <alignment horizontal="left" vertical="justify" wrapText="1"/>
    </xf>
    <xf numFmtId="49" fontId="7" fillId="0" borderId="43" xfId="0" applyNumberFormat="1" applyFont="1" applyBorder="1" applyAlignment="1">
      <alignment horizontal="left" vertical="justify" wrapText="1"/>
    </xf>
    <xf numFmtId="49" fontId="7" fillId="0" borderId="45" xfId="0" applyNumberFormat="1" applyFont="1" applyBorder="1" applyAlignment="1">
      <alignment horizontal="left" vertical="justify" wrapText="1"/>
    </xf>
    <xf numFmtId="49" fontId="7" fillId="0" borderId="8" xfId="0" applyNumberFormat="1" applyFont="1" applyBorder="1" applyAlignment="1">
      <alignment horizontal="left" vertical="justify" wrapText="1"/>
    </xf>
    <xf numFmtId="49" fontId="7" fillId="0" borderId="32" xfId="0" applyNumberFormat="1" applyFont="1" applyBorder="1" applyAlignment="1">
      <alignment horizontal="left" vertical="justify" wrapText="1"/>
    </xf>
    <xf numFmtId="49" fontId="7" fillId="0" borderId="46" xfId="0" applyNumberFormat="1" applyFont="1" applyBorder="1" applyAlignment="1">
      <alignment horizontal="left" vertical="justify" wrapText="1"/>
    </xf>
    <xf numFmtId="0" fontId="7" fillId="4" borderId="51" xfId="0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/>
    </xf>
    <xf numFmtId="0" fontId="13" fillId="5" borderId="33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165" fontId="4" fillId="4" borderId="48" xfId="0" applyNumberFormat="1" applyFont="1" applyFill="1" applyBorder="1" applyAlignment="1" applyProtection="1">
      <protection locked="0"/>
    </xf>
    <xf numFmtId="0" fontId="4" fillId="5" borderId="48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left"/>
    </xf>
  </cellXfs>
  <cellStyles count="2">
    <cellStyle name="Normal" xfId="0" builtinId="0"/>
    <cellStyle name="Porcentual" xfId="1" builtinId="5"/>
  </cellStyles>
  <dxfs count="8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172137</xdr:colOff>
      <xdr:row>1</xdr:row>
      <xdr:rowOff>44155</xdr:rowOff>
    </xdr:from>
    <xdr:to>
      <xdr:col>11</xdr:col>
      <xdr:colOff>837740</xdr:colOff>
      <xdr:row>3</xdr:row>
      <xdr:rowOff>206565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87587" y="196555"/>
          <a:ext cx="665603" cy="495785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11</xdr:col>
      <xdr:colOff>172137</xdr:colOff>
      <xdr:row>1</xdr:row>
      <xdr:rowOff>44155</xdr:rowOff>
    </xdr:from>
    <xdr:to>
      <xdr:col>11</xdr:col>
      <xdr:colOff>837740</xdr:colOff>
      <xdr:row>3</xdr:row>
      <xdr:rowOff>206565</xdr:rowOff>
    </xdr:to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87587" y="196555"/>
          <a:ext cx="665603" cy="49578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"/>
  <sheetViews>
    <sheetView zoomScale="80" zoomScaleNormal="80" workbookViewId="0">
      <selection activeCell="X10" sqref="X10"/>
    </sheetView>
  </sheetViews>
  <sheetFormatPr baseColWidth="10" defaultColWidth="11.42578125" defaultRowHeight="15"/>
  <cols>
    <col min="1" max="1" width="15.85546875" customWidth="1"/>
    <col min="2" max="2" width="11.7109375" customWidth="1"/>
    <col min="3" max="3" width="18.140625" customWidth="1"/>
    <col min="4" max="4" width="15.85546875" customWidth="1"/>
    <col min="5" max="5" width="18.28515625" hidden="1" customWidth="1"/>
    <col min="6" max="6" width="19.5703125" hidden="1" customWidth="1"/>
    <col min="7" max="8" width="15.85546875" hidden="1" customWidth="1"/>
    <col min="9" max="9" width="20.42578125" hidden="1" customWidth="1"/>
    <col min="10" max="10" width="17.42578125" hidden="1" customWidth="1"/>
    <col min="11" max="11" width="17.85546875" hidden="1" customWidth="1"/>
    <col min="12" max="12" width="13.7109375" hidden="1" customWidth="1"/>
    <col min="13" max="13" width="18.28515625" hidden="1" customWidth="1"/>
    <col min="14" max="14" width="9.5703125" hidden="1" customWidth="1"/>
    <col min="15" max="15" width="21.28515625" hidden="1" customWidth="1"/>
    <col min="16" max="16" width="15.85546875" hidden="1" customWidth="1"/>
    <col min="17" max="17" width="14.28515625" hidden="1" customWidth="1"/>
    <col min="18" max="18" width="17.85546875" hidden="1" customWidth="1"/>
    <col min="19" max="19" width="16.140625" hidden="1" customWidth="1"/>
    <col min="20" max="20" width="19.140625" customWidth="1"/>
  </cols>
  <sheetData>
    <row r="2" spans="1:20" ht="21">
      <c r="A2" s="15" t="s">
        <v>0</v>
      </c>
      <c r="C2" s="14" t="s">
        <v>35</v>
      </c>
    </row>
    <row r="3" spans="1:20" ht="15.75">
      <c r="B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0" ht="15.75">
      <c r="A4" s="2" t="s">
        <v>32</v>
      </c>
      <c r="B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0" ht="15.75" hidden="1">
      <c r="A5" s="2" t="s">
        <v>34</v>
      </c>
      <c r="B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0" ht="16.5" thickBot="1">
      <c r="B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0" s="2" customFormat="1" ht="30.75" customHeight="1" thickBot="1">
      <c r="A7" s="180" t="s">
        <v>1</v>
      </c>
      <c r="B7" s="188" t="s">
        <v>6</v>
      </c>
      <c r="C7" s="185" t="s">
        <v>29</v>
      </c>
      <c r="D7" s="185" t="s">
        <v>16</v>
      </c>
      <c r="E7" s="180" t="s">
        <v>28</v>
      </c>
      <c r="F7" s="180" t="s">
        <v>2</v>
      </c>
      <c r="G7" s="191" t="s">
        <v>3</v>
      </c>
      <c r="H7" s="192"/>
      <c r="I7" s="192"/>
      <c r="J7" s="193"/>
      <c r="K7" s="191" t="s">
        <v>4</v>
      </c>
      <c r="L7" s="192"/>
      <c r="M7" s="192"/>
      <c r="N7" s="192"/>
      <c r="O7" s="193"/>
      <c r="P7" s="180" t="s">
        <v>23</v>
      </c>
      <c r="Q7" s="180" t="s">
        <v>24</v>
      </c>
      <c r="R7" s="178" t="s">
        <v>5</v>
      </c>
      <c r="S7" s="179"/>
      <c r="T7" s="176" t="s">
        <v>7</v>
      </c>
    </row>
    <row r="8" spans="1:20" s="13" customFormat="1" ht="39.75" customHeight="1">
      <c r="A8" s="181"/>
      <c r="B8" s="189"/>
      <c r="C8" s="186"/>
      <c r="D8" s="186"/>
      <c r="E8" s="181"/>
      <c r="F8" s="181"/>
      <c r="G8" s="181" t="s">
        <v>17</v>
      </c>
      <c r="H8" s="181" t="s">
        <v>9</v>
      </c>
      <c r="I8" s="181" t="s">
        <v>8</v>
      </c>
      <c r="J8" s="194" t="s">
        <v>18</v>
      </c>
      <c r="K8" s="195" t="s">
        <v>19</v>
      </c>
      <c r="L8" s="197" t="s">
        <v>20</v>
      </c>
      <c r="M8" s="197" t="s">
        <v>38</v>
      </c>
      <c r="N8" s="197" t="s">
        <v>21</v>
      </c>
      <c r="O8" s="199"/>
      <c r="P8" s="181"/>
      <c r="Q8" s="181"/>
      <c r="R8" s="183" t="s">
        <v>25</v>
      </c>
      <c r="S8" s="180" t="s">
        <v>26</v>
      </c>
      <c r="T8" s="177"/>
    </row>
    <row r="9" spans="1:20" s="13" customFormat="1" ht="46.5" customHeight="1" thickBot="1">
      <c r="A9" s="182"/>
      <c r="B9" s="190"/>
      <c r="C9" s="187"/>
      <c r="D9" s="187"/>
      <c r="E9" s="181"/>
      <c r="F9" s="182"/>
      <c r="G9" s="182"/>
      <c r="H9" s="182"/>
      <c r="I9" s="182"/>
      <c r="J9" s="184"/>
      <c r="K9" s="196"/>
      <c r="L9" s="198"/>
      <c r="M9" s="198"/>
      <c r="N9" s="45" t="s">
        <v>27</v>
      </c>
      <c r="O9" s="38" t="s">
        <v>22</v>
      </c>
      <c r="P9" s="182"/>
      <c r="Q9" s="182"/>
      <c r="R9" s="184"/>
      <c r="S9" s="182"/>
      <c r="T9" s="177"/>
    </row>
    <row r="10" spans="1:20" ht="30.95" customHeight="1">
      <c r="A10" s="29" t="s">
        <v>10</v>
      </c>
      <c r="B10" s="17"/>
      <c r="C10" s="32"/>
      <c r="D10" s="32"/>
      <c r="E10" s="32"/>
      <c r="F10" s="32"/>
      <c r="G10" s="32"/>
      <c r="H10" s="17"/>
      <c r="I10" s="17"/>
      <c r="J10" s="37"/>
      <c r="K10" s="36"/>
      <c r="L10" s="30"/>
      <c r="M10" s="16"/>
      <c r="N10" s="25"/>
      <c r="O10" s="31"/>
      <c r="P10" s="32"/>
      <c r="Q10" s="32"/>
      <c r="R10" s="46"/>
      <c r="S10" s="32"/>
      <c r="T10" s="21"/>
    </row>
    <row r="11" spans="1:20" ht="30.95" customHeight="1">
      <c r="A11" s="10" t="s">
        <v>11</v>
      </c>
      <c r="B11" s="18"/>
      <c r="C11" s="33"/>
      <c r="D11" s="33"/>
      <c r="E11" s="33"/>
      <c r="F11" s="33"/>
      <c r="G11" s="33"/>
      <c r="H11" s="18"/>
      <c r="I11" s="18"/>
      <c r="J11" s="6"/>
      <c r="K11" s="3"/>
      <c r="L11" s="4"/>
      <c r="M11" s="4"/>
      <c r="N11" s="26"/>
      <c r="O11" s="1"/>
      <c r="P11" s="33"/>
      <c r="Q11" s="33"/>
      <c r="R11" s="47"/>
      <c r="S11" s="33"/>
      <c r="T11" s="22"/>
    </row>
    <row r="12" spans="1:20" ht="30.95" customHeight="1">
      <c r="A12" s="10" t="s">
        <v>12</v>
      </c>
      <c r="B12" s="19"/>
      <c r="C12" s="34"/>
      <c r="D12" s="34"/>
      <c r="E12" s="34"/>
      <c r="F12" s="34"/>
      <c r="G12" s="34"/>
      <c r="H12" s="19"/>
      <c r="I12" s="19"/>
      <c r="J12" s="6"/>
      <c r="K12" s="3"/>
      <c r="L12" s="4"/>
      <c r="M12" s="4"/>
      <c r="N12" s="27"/>
      <c r="O12" s="5"/>
      <c r="P12" s="34"/>
      <c r="Q12" s="34"/>
      <c r="R12" s="27"/>
      <c r="S12" s="34"/>
      <c r="T12" s="22"/>
    </row>
    <row r="13" spans="1:20" ht="30.95" customHeight="1">
      <c r="A13" s="10" t="s">
        <v>13</v>
      </c>
      <c r="B13" s="19"/>
      <c r="C13" s="34"/>
      <c r="D13" s="34"/>
      <c r="E13" s="34"/>
      <c r="F13" s="34"/>
      <c r="G13" s="34"/>
      <c r="H13" s="19"/>
      <c r="I13" s="19"/>
      <c r="J13" s="6"/>
      <c r="K13" s="3"/>
      <c r="L13" s="4"/>
      <c r="M13" s="4"/>
      <c r="N13" s="27"/>
      <c r="O13" s="5"/>
      <c r="P13" s="34"/>
      <c r="Q13" s="34"/>
      <c r="R13" s="27"/>
      <c r="S13" s="34"/>
      <c r="T13" s="22"/>
    </row>
    <row r="14" spans="1:20" ht="30.95" customHeight="1">
      <c r="A14" s="10" t="s">
        <v>13</v>
      </c>
      <c r="B14" s="19"/>
      <c r="C14" s="34"/>
      <c r="D14" s="34"/>
      <c r="E14" s="34"/>
      <c r="F14" s="34"/>
      <c r="G14" s="34"/>
      <c r="H14" s="19"/>
      <c r="I14" s="19"/>
      <c r="J14" s="6"/>
      <c r="K14" s="3"/>
      <c r="L14" s="4"/>
      <c r="M14" s="4"/>
      <c r="N14" s="27"/>
      <c r="O14" s="5"/>
      <c r="P14" s="34"/>
      <c r="Q14" s="34"/>
      <c r="R14" s="27"/>
      <c r="S14" s="34"/>
      <c r="T14" s="22"/>
    </row>
    <row r="15" spans="1:20" ht="30.95" customHeight="1">
      <c r="A15" s="10" t="s">
        <v>13</v>
      </c>
      <c r="B15" s="19"/>
      <c r="C15" s="34"/>
      <c r="D15" s="34"/>
      <c r="E15" s="34"/>
      <c r="F15" s="34"/>
      <c r="G15" s="34"/>
      <c r="H15" s="19"/>
      <c r="I15" s="19"/>
      <c r="J15" s="6"/>
      <c r="K15" s="3"/>
      <c r="L15" s="4"/>
      <c r="M15" s="4"/>
      <c r="N15" s="27"/>
      <c r="O15" s="5"/>
      <c r="P15" s="34"/>
      <c r="Q15" s="34"/>
      <c r="R15" s="27"/>
      <c r="S15" s="34"/>
      <c r="T15" s="22"/>
    </row>
    <row r="16" spans="1:20" ht="30">
      <c r="A16" s="10" t="s">
        <v>30</v>
      </c>
      <c r="B16" s="19"/>
      <c r="C16" s="34"/>
      <c r="D16" s="34"/>
      <c r="E16" s="34"/>
      <c r="F16" s="34"/>
      <c r="G16" s="34"/>
      <c r="H16" s="19"/>
      <c r="I16" s="19"/>
      <c r="J16" s="6"/>
      <c r="K16" s="3"/>
      <c r="L16" s="4"/>
      <c r="M16" s="4"/>
      <c r="N16" s="27"/>
      <c r="O16" s="5"/>
      <c r="P16" s="34"/>
      <c r="Q16" s="34"/>
      <c r="R16" s="27"/>
      <c r="S16" s="34"/>
      <c r="T16" s="22"/>
    </row>
    <row r="17" spans="1:20" ht="30.95" customHeight="1">
      <c r="A17" s="10" t="s">
        <v>14</v>
      </c>
      <c r="B17" s="19"/>
      <c r="C17" s="34"/>
      <c r="D17" s="34"/>
      <c r="E17" s="34"/>
      <c r="F17" s="34"/>
      <c r="G17" s="34"/>
      <c r="H17" s="19"/>
      <c r="I17" s="19"/>
      <c r="J17" s="6"/>
      <c r="K17" s="3"/>
      <c r="L17" s="4"/>
      <c r="M17" s="4"/>
      <c r="N17" s="27"/>
      <c r="O17" s="5"/>
      <c r="P17" s="34"/>
      <c r="Q17" s="34"/>
      <c r="R17" s="27"/>
      <c r="S17" s="34"/>
      <c r="T17" s="22"/>
    </row>
    <row r="18" spans="1:20" ht="30.95" customHeight="1">
      <c r="A18" s="10" t="s">
        <v>15</v>
      </c>
      <c r="B18" s="19"/>
      <c r="C18" s="34"/>
      <c r="D18" s="34"/>
      <c r="E18" s="34"/>
      <c r="F18" s="34"/>
      <c r="G18" s="34"/>
      <c r="H18" s="19"/>
      <c r="I18" s="19"/>
      <c r="J18" s="6"/>
      <c r="K18" s="3"/>
      <c r="L18" s="4"/>
      <c r="M18" s="4"/>
      <c r="N18" s="27"/>
      <c r="O18" s="5"/>
      <c r="P18" s="34"/>
      <c r="Q18" s="34"/>
      <c r="R18" s="27"/>
      <c r="S18" s="34"/>
      <c r="T18" s="22"/>
    </row>
    <row r="19" spans="1:20" ht="30.95" customHeight="1">
      <c r="A19" s="10" t="s">
        <v>13</v>
      </c>
      <c r="B19" s="19"/>
      <c r="C19" s="34"/>
      <c r="D19" s="34"/>
      <c r="E19" s="34"/>
      <c r="F19" s="34"/>
      <c r="G19" s="34"/>
      <c r="H19" s="19"/>
      <c r="I19" s="19"/>
      <c r="J19" s="6"/>
      <c r="K19" s="3"/>
      <c r="L19" s="4"/>
      <c r="M19" s="4"/>
      <c r="N19" s="27"/>
      <c r="O19" s="5"/>
      <c r="P19" s="34"/>
      <c r="Q19" s="34"/>
      <c r="R19" s="27"/>
      <c r="S19" s="34"/>
      <c r="T19" s="22"/>
    </row>
    <row r="20" spans="1:20" ht="30.95" customHeight="1">
      <c r="A20" s="10" t="s">
        <v>13</v>
      </c>
      <c r="B20" s="19"/>
      <c r="C20" s="34"/>
      <c r="D20" s="34"/>
      <c r="E20" s="34"/>
      <c r="F20" s="34"/>
      <c r="G20" s="34"/>
      <c r="H20" s="19"/>
      <c r="I20" s="19"/>
      <c r="J20" s="6"/>
      <c r="K20" s="3"/>
      <c r="L20" s="4"/>
      <c r="M20" s="4"/>
      <c r="N20" s="27"/>
      <c r="O20" s="5"/>
      <c r="P20" s="34"/>
      <c r="Q20" s="34"/>
      <c r="R20" s="27"/>
      <c r="S20" s="34"/>
      <c r="T20" s="22"/>
    </row>
    <row r="21" spans="1:20" ht="30.95" customHeight="1">
      <c r="A21" s="10" t="s">
        <v>13</v>
      </c>
      <c r="B21" s="19"/>
      <c r="C21" s="34"/>
      <c r="D21" s="34"/>
      <c r="E21" s="34"/>
      <c r="F21" s="34"/>
      <c r="G21" s="34"/>
      <c r="H21" s="19"/>
      <c r="I21" s="19"/>
      <c r="J21" s="6"/>
      <c r="K21" s="3"/>
      <c r="L21" s="4"/>
      <c r="M21" s="4"/>
      <c r="N21" s="27"/>
      <c r="O21" s="5"/>
      <c r="P21" s="34"/>
      <c r="Q21" s="34"/>
      <c r="R21" s="27"/>
      <c r="S21" s="34"/>
      <c r="T21" s="22"/>
    </row>
    <row r="22" spans="1:20" ht="30.95" customHeight="1">
      <c r="A22" s="10" t="s">
        <v>13</v>
      </c>
      <c r="B22" s="19"/>
      <c r="C22" s="34"/>
      <c r="D22" s="34"/>
      <c r="E22" s="34"/>
      <c r="F22" s="34"/>
      <c r="G22" s="34"/>
      <c r="H22" s="19"/>
      <c r="I22" s="19"/>
      <c r="J22" s="6"/>
      <c r="K22" s="3"/>
      <c r="L22" s="4"/>
      <c r="M22" s="4"/>
      <c r="N22" s="27"/>
      <c r="O22" s="5"/>
      <c r="P22" s="34"/>
      <c r="Q22" s="34"/>
      <c r="R22" s="27"/>
      <c r="S22" s="34"/>
      <c r="T22" s="22"/>
    </row>
    <row r="23" spans="1:20" ht="30.95" customHeight="1">
      <c r="A23" s="10" t="s">
        <v>13</v>
      </c>
      <c r="B23" s="19"/>
      <c r="C23" s="34"/>
      <c r="D23" s="34"/>
      <c r="E23" s="34"/>
      <c r="F23" s="34"/>
      <c r="G23" s="34"/>
      <c r="H23" s="19"/>
      <c r="I23" s="19"/>
      <c r="J23" s="6"/>
      <c r="K23" s="3"/>
      <c r="L23" s="4"/>
      <c r="M23" s="4"/>
      <c r="N23" s="27"/>
      <c r="O23" s="5"/>
      <c r="P23" s="34"/>
      <c r="Q23" s="34"/>
      <c r="R23" s="27"/>
      <c r="S23" s="34"/>
      <c r="T23" s="22"/>
    </row>
    <row r="24" spans="1:20" ht="30.95" customHeight="1" thickBot="1">
      <c r="A24" s="11" t="s">
        <v>13</v>
      </c>
      <c r="B24" s="20"/>
      <c r="C24" s="35"/>
      <c r="D24" s="35"/>
      <c r="E24" s="35"/>
      <c r="F24" s="35"/>
      <c r="G24" s="35"/>
      <c r="H24" s="20"/>
      <c r="I24" s="20"/>
      <c r="J24" s="12"/>
      <c r="K24" s="7"/>
      <c r="L24" s="9"/>
      <c r="M24" s="9"/>
      <c r="N24" s="28"/>
      <c r="O24" s="8"/>
      <c r="P24" s="35"/>
      <c r="Q24" s="35"/>
      <c r="R24" s="28"/>
      <c r="S24" s="35"/>
      <c r="T24" s="23"/>
    </row>
  </sheetData>
  <mergeCells count="22">
    <mergeCell ref="F7:F9"/>
    <mergeCell ref="K7:O7"/>
    <mergeCell ref="I8:I9"/>
    <mergeCell ref="J8:J9"/>
    <mergeCell ref="G7:J7"/>
    <mergeCell ref="G8:G9"/>
    <mergeCell ref="H8:H9"/>
    <mergeCell ref="K8:K9"/>
    <mergeCell ref="L8:L9"/>
    <mergeCell ref="M8:M9"/>
    <mergeCell ref="N8:O8"/>
    <mergeCell ref="A7:A9"/>
    <mergeCell ref="C7:C9"/>
    <mergeCell ref="D7:D9"/>
    <mergeCell ref="B7:B9"/>
    <mergeCell ref="E7:E9"/>
    <mergeCell ref="T7:T9"/>
    <mergeCell ref="R7:S7"/>
    <mergeCell ref="P7:P9"/>
    <mergeCell ref="Q7:Q9"/>
    <mergeCell ref="R8:R9"/>
    <mergeCell ref="S8:S9"/>
  </mergeCells>
  <pageMargins left="0.70866141732283472" right="0.70866141732283472" top="0.74803149606299213" bottom="0.74803149606299213" header="0.31496062992125984" footer="0.31496062992125984"/>
  <pageSetup paperSize="8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35"/>
  <sheetViews>
    <sheetView showGridLines="0" tabSelected="1" view="pageBreakPreview" topLeftCell="A95" zoomScale="85" zoomScaleSheetLayoutView="85" workbookViewId="0">
      <selection activeCell="C116" sqref="C116"/>
    </sheetView>
  </sheetViews>
  <sheetFormatPr baseColWidth="10" defaultColWidth="15.7109375" defaultRowHeight="12"/>
  <cols>
    <col min="1" max="1" width="1.7109375" style="49" customWidth="1"/>
    <col min="2" max="2" width="13.42578125" style="49" customWidth="1"/>
    <col min="3" max="3" width="45.85546875" style="49" customWidth="1"/>
    <col min="4" max="4" width="10.7109375" style="49" customWidth="1"/>
    <col min="5" max="5" width="11.42578125" style="49" customWidth="1"/>
    <col min="6" max="6" width="11.85546875" style="49" customWidth="1"/>
    <col min="7" max="7" width="12.42578125" style="49" customWidth="1"/>
    <col min="8" max="8" width="15.28515625" style="49" bestFit="1" customWidth="1"/>
    <col min="9" max="9" width="9.85546875" style="49" customWidth="1"/>
    <col min="10" max="10" width="13.7109375" style="49" customWidth="1"/>
    <col min="11" max="11" width="15.85546875" style="49" customWidth="1"/>
    <col min="12" max="12" width="19.140625" style="49" customWidth="1"/>
    <col min="13" max="13" width="7.7109375" style="49" hidden="1" customWidth="1"/>
    <col min="14" max="14" width="7.5703125" style="49" hidden="1" customWidth="1"/>
    <col min="15" max="15" width="12.140625" style="49" hidden="1" customWidth="1"/>
    <col min="16" max="16" width="7.7109375" style="49" hidden="1" customWidth="1"/>
    <col min="17" max="16384" width="15.7109375" style="49"/>
  </cols>
  <sheetData>
    <row r="2" spans="2:16" s="48" customFormat="1" ht="14.25" customHeight="1">
      <c r="B2" s="212" t="s">
        <v>87</v>
      </c>
      <c r="C2" s="213"/>
      <c r="D2" s="213"/>
      <c r="E2" s="213"/>
      <c r="F2" s="213"/>
      <c r="G2" s="213"/>
      <c r="H2" s="213"/>
      <c r="I2" s="213"/>
      <c r="J2" s="213"/>
      <c r="K2" s="213"/>
      <c r="L2" s="216"/>
      <c r="M2" s="49"/>
      <c r="N2" s="49"/>
      <c r="O2" s="49"/>
      <c r="P2" s="49"/>
    </row>
    <row r="3" spans="2:16" s="48" customFormat="1" ht="12" customHeight="1"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7"/>
      <c r="M3" s="49"/>
      <c r="N3" s="49"/>
      <c r="O3" s="49"/>
      <c r="P3" s="49"/>
    </row>
    <row r="4" spans="2:16" s="48" customFormat="1" ht="18.75" customHeight="1">
      <c r="B4" s="219" t="s">
        <v>88</v>
      </c>
      <c r="C4" s="220"/>
      <c r="D4" s="220"/>
      <c r="E4" s="220"/>
      <c r="F4" s="220"/>
      <c r="G4" s="220"/>
      <c r="H4" s="220"/>
      <c r="I4" s="220"/>
      <c r="J4" s="220"/>
      <c r="K4" s="220"/>
      <c r="L4" s="218"/>
      <c r="M4" s="49"/>
      <c r="N4" s="49"/>
      <c r="O4" s="49"/>
      <c r="P4" s="49"/>
    </row>
    <row r="5" spans="2:16" s="48" customFormat="1" ht="27" customHeight="1">
      <c r="B5" s="219" t="s">
        <v>43</v>
      </c>
      <c r="C5" s="220"/>
      <c r="D5" s="220"/>
      <c r="E5" s="220"/>
      <c r="F5" s="220"/>
      <c r="G5" s="220"/>
      <c r="H5" s="220"/>
      <c r="I5" s="220"/>
      <c r="J5" s="220"/>
      <c r="K5" s="220"/>
      <c r="L5" s="60" t="s">
        <v>44</v>
      </c>
      <c r="M5" s="49"/>
      <c r="N5" s="49"/>
      <c r="O5" s="49"/>
      <c r="P5" s="49"/>
    </row>
    <row r="6" spans="2:16" ht="16.5" customHeight="1">
      <c r="B6" s="231" t="s">
        <v>39</v>
      </c>
      <c r="C6" s="232"/>
      <c r="D6" s="209"/>
      <c r="E6" s="233" t="s">
        <v>91</v>
      </c>
      <c r="F6" s="234"/>
      <c r="G6" s="234"/>
      <c r="H6" s="234"/>
      <c r="I6" s="234"/>
      <c r="J6" s="234"/>
      <c r="K6" s="234"/>
      <c r="L6" s="235"/>
    </row>
    <row r="7" spans="2:16" ht="39.75" customHeight="1">
      <c r="B7" s="78" t="s">
        <v>59</v>
      </c>
      <c r="C7" s="203" t="s">
        <v>150</v>
      </c>
      <c r="D7" s="204"/>
      <c r="E7" s="204"/>
      <c r="F7" s="204"/>
      <c r="G7" s="205"/>
      <c r="H7" s="61" t="s">
        <v>69</v>
      </c>
      <c r="I7" s="72" t="s">
        <v>92</v>
      </c>
      <c r="J7" s="206" t="s">
        <v>65</v>
      </c>
      <c r="K7" s="206"/>
      <c r="L7" s="73">
        <v>41162</v>
      </c>
    </row>
    <row r="8" spans="2:16" ht="28.5" customHeight="1">
      <c r="B8" s="64" t="s">
        <v>85</v>
      </c>
      <c r="C8" s="74" t="s">
        <v>40</v>
      </c>
      <c r="D8" s="65"/>
      <c r="E8" s="65"/>
      <c r="F8" s="65"/>
      <c r="G8" s="65"/>
      <c r="H8" s="66"/>
      <c r="I8" s="66"/>
      <c r="J8" s="206" t="s">
        <v>66</v>
      </c>
      <c r="K8" s="206"/>
      <c r="L8" s="75">
        <v>7</v>
      </c>
    </row>
    <row r="9" spans="2:16" ht="28.5" customHeight="1">
      <c r="B9" s="66"/>
      <c r="C9" s="66"/>
      <c r="D9" s="66"/>
      <c r="E9" s="65"/>
      <c r="F9" s="65"/>
      <c r="G9" s="65"/>
      <c r="H9" s="66"/>
      <c r="I9" s="66"/>
      <c r="J9" s="206" t="s">
        <v>67</v>
      </c>
      <c r="K9" s="206"/>
      <c r="L9" s="75">
        <v>2</v>
      </c>
    </row>
    <row r="10" spans="2:16" ht="27.75" customHeight="1">
      <c r="B10" s="207" t="s">
        <v>70</v>
      </c>
      <c r="C10" s="208"/>
      <c r="D10" s="209"/>
      <c r="E10" s="85"/>
      <c r="F10" s="84"/>
      <c r="H10" s="85"/>
      <c r="I10" s="84"/>
      <c r="J10" s="85"/>
      <c r="K10" s="84"/>
      <c r="L10" s="84"/>
      <c r="M10" s="50"/>
      <c r="N10" s="50"/>
    </row>
    <row r="11" spans="2:16" ht="12.75">
      <c r="B11" s="66"/>
      <c r="C11" s="68"/>
      <c r="D11" s="101" t="s">
        <v>48</v>
      </c>
      <c r="E11" s="53" t="s">
        <v>45</v>
      </c>
      <c r="F11" s="101" t="s">
        <v>64</v>
      </c>
      <c r="G11" s="85"/>
      <c r="H11" s="85"/>
      <c r="I11" s="85"/>
      <c r="J11" s="85"/>
      <c r="K11" s="85"/>
      <c r="L11" s="66"/>
    </row>
    <row r="12" spans="2:16" ht="12.75">
      <c r="B12" s="66"/>
      <c r="C12" s="68"/>
      <c r="D12" s="102" t="s">
        <v>89</v>
      </c>
      <c r="E12" s="101"/>
      <c r="F12" s="101"/>
      <c r="G12" s="85"/>
      <c r="H12" s="85"/>
      <c r="I12" s="85"/>
      <c r="J12" s="85"/>
      <c r="K12" s="85"/>
      <c r="L12" s="66"/>
    </row>
    <row r="13" spans="2:16" ht="12.75">
      <c r="B13" s="66"/>
      <c r="C13" s="68"/>
      <c r="D13" s="69"/>
      <c r="E13" s="103" t="str">
        <f>+IF(D12&gt;0,D11,IF(E12&gt;0,E11,IF(F12&gt;0,F11,"-")))</f>
        <v>Semestre</v>
      </c>
      <c r="G13" s="68"/>
      <c r="H13" s="76">
        <v>16</v>
      </c>
      <c r="I13" s="100" t="s">
        <v>46</v>
      </c>
      <c r="J13" s="76">
        <v>32</v>
      </c>
      <c r="K13" s="100" t="s">
        <v>47</v>
      </c>
      <c r="L13" s="66"/>
    </row>
    <row r="14" spans="2:16" ht="27.75" customHeight="1">
      <c r="B14" s="79" t="s">
        <v>63</v>
      </c>
      <c r="C14" s="80"/>
      <c r="D14" s="81"/>
      <c r="E14" s="84"/>
      <c r="F14" s="84"/>
      <c r="G14" s="84"/>
      <c r="H14" s="84"/>
      <c r="I14" s="84"/>
      <c r="J14" s="84"/>
      <c r="K14" s="113"/>
      <c r="L14" s="84"/>
      <c r="M14" s="50"/>
      <c r="N14" s="50"/>
    </row>
    <row r="15" spans="2:16" ht="32.25" customHeight="1">
      <c r="B15" s="70"/>
      <c r="C15" s="66"/>
      <c r="D15" s="67"/>
      <c r="E15" s="67"/>
      <c r="F15" s="210" t="s">
        <v>75</v>
      </c>
      <c r="G15" s="211"/>
      <c r="H15" s="211"/>
      <c r="I15" s="210" t="s">
        <v>76</v>
      </c>
      <c r="J15" s="211"/>
      <c r="K15" s="211"/>
      <c r="L15" s="86" t="s">
        <v>71</v>
      </c>
      <c r="M15" s="50"/>
      <c r="N15" s="50"/>
    </row>
    <row r="16" spans="2:16" ht="12.75">
      <c r="B16" s="66"/>
      <c r="C16" s="68"/>
      <c r="D16" s="68"/>
      <c r="E16" s="71" t="s">
        <v>49</v>
      </c>
      <c r="F16" s="82">
        <f t="shared" ref="F16:K16" si="0">+SUM(F24:F146)</f>
        <v>2496</v>
      </c>
      <c r="G16" s="82">
        <f t="shared" si="0"/>
        <v>4992</v>
      </c>
      <c r="H16" s="82">
        <f t="shared" si="0"/>
        <v>7488</v>
      </c>
      <c r="I16" s="89">
        <f t="shared" si="0"/>
        <v>156</v>
      </c>
      <c r="J16" s="82">
        <f t="shared" si="0"/>
        <v>156</v>
      </c>
      <c r="K16" s="93">
        <f t="shared" si="0"/>
        <v>312</v>
      </c>
      <c r="L16" s="83">
        <f>+IF(SUM(L17:L19)&gt;0,SUM(L17:L19,),"-")</f>
        <v>1</v>
      </c>
    </row>
    <row r="17" spans="2:16" ht="12.75">
      <c r="B17" s="66"/>
      <c r="C17" s="68"/>
      <c r="D17" s="68"/>
      <c r="E17" s="71" t="s">
        <v>50</v>
      </c>
      <c r="F17" s="87">
        <f>+SUMIF($D$24:$D$146,"N",F$24:F$146)</f>
        <v>1808</v>
      </c>
      <c r="G17" s="87">
        <f>+SUMIF($D$24:$D$146,"N",G$24:G$146)</f>
        <v>4448</v>
      </c>
      <c r="H17" s="87">
        <f>+SUMIF($D$24:$D$146,"N",H$24:H$146)</f>
        <v>6256</v>
      </c>
      <c r="I17" s="90">
        <f>+SUMIF($D$24:$D$146,"N",I$24:I$146)</f>
        <v>113</v>
      </c>
      <c r="J17" s="87">
        <f>+SUMIF($D$24:$D$146,"N",J$24:J$146)</f>
        <v>139</v>
      </c>
      <c r="K17" s="94">
        <f>+SUMIF($D$24:$D$146,"N",K$24:K$146)</f>
        <v>252</v>
      </c>
      <c r="L17" s="97">
        <f>+IF(K17&gt;0,K17/K16,"-")</f>
        <v>0.80769230769230771</v>
      </c>
      <c r="O17" s="51" t="s">
        <v>51</v>
      </c>
      <c r="P17" s="51" t="s">
        <v>52</v>
      </c>
    </row>
    <row r="18" spans="2:16" ht="12.75">
      <c r="B18" s="66"/>
      <c r="C18" s="68"/>
      <c r="D18" s="68"/>
      <c r="E18" s="71" t="s">
        <v>53</v>
      </c>
      <c r="F18" s="77">
        <f>+SUMIF($D$24:$D$146,"S",F$24:F$146)</f>
        <v>688</v>
      </c>
      <c r="G18" s="77">
        <f>+SUMIF($D$24:$D$146,"S",G$24:G$146)</f>
        <v>544</v>
      </c>
      <c r="H18" s="77">
        <f>+SUMIF($D$24:$D$146,"S",H$24:H$146)</f>
        <v>1232</v>
      </c>
      <c r="I18" s="91">
        <f>+SUMIF($D$24:$D$146,"S",I$24:I$146)</f>
        <v>43</v>
      </c>
      <c r="J18" s="77">
        <f>+SUMIF($D$24:$D$146,"S",J$24:J$146)</f>
        <v>17</v>
      </c>
      <c r="K18" s="95">
        <f>+SUMIF($D$24:$D$146,"S",K$24:K$146)</f>
        <v>60</v>
      </c>
      <c r="L18" s="98">
        <f>+IF(K18&gt;0,K18/K16,"-")</f>
        <v>0.19230769230769232</v>
      </c>
      <c r="O18" s="51" t="s">
        <v>40</v>
      </c>
      <c r="P18" s="51" t="s">
        <v>54</v>
      </c>
    </row>
    <row r="19" spans="2:16" ht="12.75">
      <c r="B19" s="66"/>
      <c r="C19" s="68"/>
      <c r="D19" s="68"/>
      <c r="E19" s="71" t="s">
        <v>55</v>
      </c>
      <c r="F19" s="88">
        <f>+SUMIF($E$24:$E$146,"S",F$24:F$146)</f>
        <v>0</v>
      </c>
      <c r="G19" s="88">
        <f>+SUMIF($E$24:$E$146,"S",G$24:G$146)</f>
        <v>0</v>
      </c>
      <c r="H19" s="88">
        <f>+SUMIF($E$24:$E$146,"S",H$24:H$146)</f>
        <v>0</v>
      </c>
      <c r="I19" s="92">
        <f>+SUMIF($E$24:$E$146,"S",I$24:I$146)</f>
        <v>0</v>
      </c>
      <c r="J19" s="88">
        <f>+SUMIF($E$24:$E$146,"S",J$24:J$146)</f>
        <v>0</v>
      </c>
      <c r="K19" s="96">
        <f>+SUMIF($E$24:$E$146,"S",K$24:K$146)</f>
        <v>0</v>
      </c>
      <c r="L19" s="99" t="str">
        <f>+IF(K19&gt;0,K19/K16,"-")</f>
        <v>-</v>
      </c>
      <c r="O19" s="51" t="s">
        <v>41</v>
      </c>
    </row>
    <row r="20" spans="2:16" ht="12.75">
      <c r="B20" s="66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51" t="s">
        <v>42</v>
      </c>
      <c r="P20" s="68"/>
    </row>
    <row r="21" spans="2:16" ht="27.75" customHeight="1">
      <c r="B21" s="114" t="s">
        <v>62</v>
      </c>
      <c r="C21" s="115"/>
      <c r="D21" s="116"/>
      <c r="E21" s="116"/>
      <c r="F21" s="117"/>
      <c r="G21" s="117"/>
      <c r="H21" s="117"/>
      <c r="I21" s="117"/>
      <c r="J21" s="117"/>
      <c r="K21" s="118"/>
      <c r="L21" s="68"/>
      <c r="M21" s="50"/>
      <c r="N21" s="50"/>
    </row>
    <row r="22" spans="2:16" ht="15" customHeight="1">
      <c r="B22" s="119"/>
      <c r="C22" s="117"/>
      <c r="D22" s="120"/>
      <c r="E22" s="121"/>
      <c r="F22" s="221" t="s">
        <v>72</v>
      </c>
      <c r="G22" s="222"/>
      <c r="H22" s="222"/>
      <c r="I22" s="222" t="s">
        <v>56</v>
      </c>
      <c r="J22" s="222"/>
      <c r="K22" s="222"/>
      <c r="L22" s="68"/>
      <c r="M22" s="52"/>
      <c r="O22" s="200" t="s">
        <v>68</v>
      </c>
      <c r="P22" s="201"/>
    </row>
    <row r="23" spans="2:16" ht="60.75" customHeight="1">
      <c r="B23" s="122" t="s">
        <v>80</v>
      </c>
      <c r="C23" s="123" t="s">
        <v>61</v>
      </c>
      <c r="D23" s="122" t="s">
        <v>60</v>
      </c>
      <c r="E23" s="124" t="s">
        <v>77</v>
      </c>
      <c r="F23" s="125" t="s">
        <v>73</v>
      </c>
      <c r="G23" s="125" t="s">
        <v>78</v>
      </c>
      <c r="H23" s="126" t="s">
        <v>81</v>
      </c>
      <c r="I23" s="126" t="s">
        <v>74</v>
      </c>
      <c r="J23" s="126" t="s">
        <v>79</v>
      </c>
      <c r="K23" s="126" t="s">
        <v>82</v>
      </c>
      <c r="L23" s="66"/>
      <c r="M23" s="62" t="s">
        <v>57</v>
      </c>
      <c r="N23" s="63" t="s">
        <v>58</v>
      </c>
      <c r="O23" s="54" t="s">
        <v>46</v>
      </c>
      <c r="P23" s="104" t="s">
        <v>47</v>
      </c>
    </row>
    <row r="24" spans="2:16" ht="15" customHeight="1">
      <c r="B24" s="160">
        <v>1</v>
      </c>
      <c r="C24" s="243" t="s">
        <v>93</v>
      </c>
      <c r="D24" s="134" t="s">
        <v>52</v>
      </c>
      <c r="E24" s="134" t="s">
        <v>54</v>
      </c>
      <c r="F24" s="173">
        <v>48</v>
      </c>
      <c r="G24" s="173">
        <v>32</v>
      </c>
      <c r="H24" s="87">
        <f>IF($C24&gt;0,$M24,0)</f>
        <v>80</v>
      </c>
      <c r="I24" s="137">
        <f>+IF(OR($E$13=$D$11,$E$13=$E$11,$E$13=$F$11),O24,"-")</f>
        <v>3</v>
      </c>
      <c r="J24" s="137">
        <f>+IF(OR($E$13=$D$11,$E$13=$E$11,$E$13=$F$11),P24,"-")</f>
        <v>1</v>
      </c>
      <c r="K24" s="138">
        <f t="shared" ref="K24:K97" si="1">+N24</f>
        <v>4</v>
      </c>
      <c r="L24" s="66"/>
      <c r="M24" s="55">
        <f t="shared" ref="M24:M146" si="2">+SUM(F24:G24)</f>
        <v>80</v>
      </c>
      <c r="N24" s="56">
        <f t="shared" ref="N24:N146" si="3">+SUM(I24:J24)</f>
        <v>4</v>
      </c>
      <c r="O24" s="105">
        <f>+IF($H$13&lt;=0,"-",IF($H$13&gt;0,$F24/$H$13))</f>
        <v>3</v>
      </c>
      <c r="P24" s="106">
        <f>+IF($J$13&lt;=0,"-",IF($J$13&gt;0,$G24/$J$13))</f>
        <v>1</v>
      </c>
    </row>
    <row r="25" spans="2:16" ht="15" customHeight="1">
      <c r="B25" s="157"/>
      <c r="C25" s="244" t="s">
        <v>94</v>
      </c>
      <c r="D25" s="139" t="s">
        <v>52</v>
      </c>
      <c r="E25" s="139" t="s">
        <v>54</v>
      </c>
      <c r="F25" s="174">
        <v>48</v>
      </c>
      <c r="G25" s="174">
        <v>32</v>
      </c>
      <c r="H25" s="141">
        <f>IF($C25&gt;0,$M25,0)</f>
        <v>80</v>
      </c>
      <c r="I25" s="142">
        <f t="shared" ref="I25:J97" si="4">+IF(OR($E$13=$D$11,$E$13=$E$11,$E$13=$F$11),O25,"-")</f>
        <v>3</v>
      </c>
      <c r="J25" s="142">
        <f t="shared" si="4"/>
        <v>1</v>
      </c>
      <c r="K25" s="143">
        <f t="shared" si="1"/>
        <v>4</v>
      </c>
      <c r="L25" s="66"/>
      <c r="M25" s="55">
        <f t="shared" si="2"/>
        <v>80</v>
      </c>
      <c r="N25" s="56">
        <f t="shared" si="3"/>
        <v>4</v>
      </c>
      <c r="O25" s="57">
        <f t="shared" ref="O25:O146" si="5">+IF($H$13&lt;=0,"-",IF($H$13&gt;0,$F25/$H$13))</f>
        <v>3</v>
      </c>
      <c r="P25" s="58">
        <f t="shared" ref="P25:P146" si="6">+IF($J$13&lt;=0,"-",IF($J$13&gt;0,$G25/$J$13))</f>
        <v>1</v>
      </c>
    </row>
    <row r="26" spans="2:16" ht="15" customHeight="1">
      <c r="B26" s="157"/>
      <c r="C26" s="168" t="s">
        <v>95</v>
      </c>
      <c r="D26" s="139" t="s">
        <v>52</v>
      </c>
      <c r="E26" s="139" t="s">
        <v>54</v>
      </c>
      <c r="F26" s="174">
        <v>48</v>
      </c>
      <c r="G26" s="174">
        <v>32</v>
      </c>
      <c r="H26" s="144">
        <f>IF($C26&gt;0,$M26,0)</f>
        <v>80</v>
      </c>
      <c r="I26" s="145">
        <f t="shared" si="4"/>
        <v>3</v>
      </c>
      <c r="J26" s="145">
        <f t="shared" si="4"/>
        <v>1</v>
      </c>
      <c r="K26" s="146">
        <f t="shared" si="1"/>
        <v>4</v>
      </c>
      <c r="L26" s="66"/>
      <c r="M26" s="55">
        <f t="shared" si="2"/>
        <v>80</v>
      </c>
      <c r="N26" s="56">
        <f t="shared" si="3"/>
        <v>4</v>
      </c>
      <c r="O26" s="57">
        <f t="shared" si="5"/>
        <v>3</v>
      </c>
      <c r="P26" s="58">
        <f t="shared" si="6"/>
        <v>1</v>
      </c>
    </row>
    <row r="27" spans="2:16" ht="15" customHeight="1">
      <c r="B27" s="157"/>
      <c r="C27" s="168" t="s">
        <v>96</v>
      </c>
      <c r="D27" s="139" t="s">
        <v>52</v>
      </c>
      <c r="E27" s="139" t="s">
        <v>54</v>
      </c>
      <c r="F27" s="174">
        <v>48</v>
      </c>
      <c r="G27" s="174">
        <v>32</v>
      </c>
      <c r="H27" s="144">
        <f t="shared" ref="H27:H146" si="7">IF($C27&gt;0,$M27,0)</f>
        <v>80</v>
      </c>
      <c r="I27" s="145">
        <f t="shared" si="4"/>
        <v>3</v>
      </c>
      <c r="J27" s="145">
        <f t="shared" si="4"/>
        <v>1</v>
      </c>
      <c r="K27" s="146">
        <f t="shared" si="1"/>
        <v>4</v>
      </c>
      <c r="L27" s="66"/>
      <c r="M27" s="55">
        <f t="shared" si="2"/>
        <v>80</v>
      </c>
      <c r="N27" s="56">
        <f t="shared" si="3"/>
        <v>4</v>
      </c>
      <c r="O27" s="57">
        <f t="shared" si="5"/>
        <v>3</v>
      </c>
      <c r="P27" s="58">
        <f t="shared" si="6"/>
        <v>1</v>
      </c>
    </row>
    <row r="28" spans="2:16" ht="15" customHeight="1">
      <c r="B28" s="157"/>
      <c r="C28" s="168" t="s">
        <v>97</v>
      </c>
      <c r="D28" s="139" t="s">
        <v>52</v>
      </c>
      <c r="E28" s="139" t="s">
        <v>54</v>
      </c>
      <c r="F28" s="174">
        <v>48</v>
      </c>
      <c r="G28" s="174">
        <v>32</v>
      </c>
      <c r="H28" s="144">
        <f>IF($C28&gt;0,$M28,0)</f>
        <v>80</v>
      </c>
      <c r="I28" s="145">
        <f t="shared" si="4"/>
        <v>3</v>
      </c>
      <c r="J28" s="145">
        <f t="shared" si="4"/>
        <v>1</v>
      </c>
      <c r="K28" s="146">
        <f t="shared" si="1"/>
        <v>4</v>
      </c>
      <c r="L28" s="66"/>
      <c r="M28" s="55">
        <f>+SUM(F28:G28)</f>
        <v>80</v>
      </c>
      <c r="N28" s="56">
        <f t="shared" si="3"/>
        <v>4</v>
      </c>
      <c r="O28" s="57">
        <f>+IF($H$13&lt;=0,"-",IF($H$13&gt;0,$F28/$H$13))</f>
        <v>3</v>
      </c>
      <c r="P28" s="58">
        <f>+IF($J$13&lt;=0,"-",IF($J$13&gt;0,$G28/$J$13))</f>
        <v>1</v>
      </c>
    </row>
    <row r="29" spans="2:16" ht="15" customHeight="1">
      <c r="B29" s="157"/>
      <c r="C29" s="168" t="s">
        <v>143</v>
      </c>
      <c r="D29" s="139" t="s">
        <v>52</v>
      </c>
      <c r="E29" s="139" t="s">
        <v>54</v>
      </c>
      <c r="F29" s="174">
        <v>32</v>
      </c>
      <c r="G29" s="174">
        <v>32</v>
      </c>
      <c r="H29" s="144">
        <f>IF($C29&gt;0,$M29,0)</f>
        <v>64</v>
      </c>
      <c r="I29" s="145">
        <f t="shared" si="4"/>
        <v>2</v>
      </c>
      <c r="J29" s="145">
        <f t="shared" si="4"/>
        <v>1</v>
      </c>
      <c r="K29" s="146">
        <f t="shared" si="1"/>
        <v>3</v>
      </c>
      <c r="L29" s="66"/>
      <c r="M29" s="55">
        <f>+SUM(F29:G29)</f>
        <v>64</v>
      </c>
      <c r="N29" s="56">
        <f t="shared" si="3"/>
        <v>3</v>
      </c>
      <c r="O29" s="57">
        <f>+IF($H$13&lt;=0,"-",IF($H$13&gt;0,$F29/$H$13))</f>
        <v>2</v>
      </c>
      <c r="P29" s="58">
        <f>+IF($J$13&lt;=0,"-",IF($J$13&gt;0,$G29/$J$13))</f>
        <v>1</v>
      </c>
    </row>
    <row r="30" spans="2:16" ht="15" customHeight="1">
      <c r="B30" s="157"/>
      <c r="C30" s="168"/>
      <c r="D30" s="139"/>
      <c r="E30" s="139"/>
      <c r="F30" s="174"/>
      <c r="G30" s="174"/>
      <c r="H30" s="153"/>
      <c r="I30" s="145"/>
      <c r="J30" s="145"/>
      <c r="K30" s="146"/>
      <c r="L30" s="66"/>
      <c r="M30" s="55"/>
      <c r="N30" s="56"/>
      <c r="O30" s="57"/>
      <c r="P30" s="58"/>
    </row>
    <row r="31" spans="2:16" ht="15" customHeight="1">
      <c r="B31" s="148"/>
      <c r="C31" s="169"/>
      <c r="D31" s="170"/>
      <c r="E31" s="170"/>
      <c r="F31" s="175"/>
      <c r="G31" s="175"/>
      <c r="H31" s="159"/>
      <c r="I31" s="151"/>
      <c r="J31" s="151"/>
      <c r="K31" s="152"/>
      <c r="L31" s="66"/>
      <c r="M31" s="55"/>
      <c r="N31" s="56"/>
      <c r="O31" s="57"/>
      <c r="P31" s="58"/>
    </row>
    <row r="32" spans="2:16" ht="15" customHeight="1">
      <c r="B32" s="160">
        <v>2</v>
      </c>
      <c r="C32" s="167" t="s">
        <v>98</v>
      </c>
      <c r="D32" s="172" t="s">
        <v>52</v>
      </c>
      <c r="E32" s="135" t="s">
        <v>54</v>
      </c>
      <c r="F32" s="173">
        <v>48</v>
      </c>
      <c r="G32" s="173">
        <v>32</v>
      </c>
      <c r="H32" s="161">
        <f t="shared" si="7"/>
        <v>80</v>
      </c>
      <c r="I32" s="162">
        <f t="shared" si="4"/>
        <v>3</v>
      </c>
      <c r="J32" s="162">
        <f t="shared" si="4"/>
        <v>1</v>
      </c>
      <c r="K32" s="163">
        <f t="shared" si="1"/>
        <v>4</v>
      </c>
      <c r="L32" s="66"/>
      <c r="M32" s="55">
        <f t="shared" si="2"/>
        <v>80</v>
      </c>
      <c r="N32" s="56">
        <f t="shared" si="3"/>
        <v>4</v>
      </c>
      <c r="O32" s="57">
        <f t="shared" si="5"/>
        <v>3</v>
      </c>
      <c r="P32" s="58">
        <f t="shared" si="6"/>
        <v>1</v>
      </c>
    </row>
    <row r="33" spans="2:16" ht="15" customHeight="1">
      <c r="B33" s="157"/>
      <c r="C33" s="168" t="s">
        <v>99</v>
      </c>
      <c r="D33" s="155" t="s">
        <v>52</v>
      </c>
      <c r="E33" s="140" t="s">
        <v>54</v>
      </c>
      <c r="F33" s="174">
        <v>48</v>
      </c>
      <c r="G33" s="174">
        <v>32</v>
      </c>
      <c r="H33" s="153">
        <f t="shared" si="7"/>
        <v>80</v>
      </c>
      <c r="I33" s="145">
        <f t="shared" si="4"/>
        <v>3</v>
      </c>
      <c r="J33" s="145">
        <f t="shared" si="4"/>
        <v>1</v>
      </c>
      <c r="K33" s="146">
        <f t="shared" si="1"/>
        <v>4</v>
      </c>
      <c r="L33" s="66"/>
      <c r="M33" s="55">
        <f t="shared" si="2"/>
        <v>80</v>
      </c>
      <c r="N33" s="56">
        <f t="shared" si="3"/>
        <v>4</v>
      </c>
      <c r="O33" s="57">
        <f t="shared" si="5"/>
        <v>3</v>
      </c>
      <c r="P33" s="58">
        <f t="shared" si="6"/>
        <v>1</v>
      </c>
    </row>
    <row r="34" spans="2:16" ht="15" customHeight="1">
      <c r="B34" s="157"/>
      <c r="C34" s="168" t="s">
        <v>100</v>
      </c>
      <c r="D34" s="155" t="s">
        <v>52</v>
      </c>
      <c r="E34" s="140" t="s">
        <v>54</v>
      </c>
      <c r="F34" s="174">
        <v>48</v>
      </c>
      <c r="G34" s="174">
        <v>32</v>
      </c>
      <c r="H34" s="153">
        <f t="shared" si="7"/>
        <v>80</v>
      </c>
      <c r="I34" s="145">
        <f t="shared" si="4"/>
        <v>3</v>
      </c>
      <c r="J34" s="145">
        <f t="shared" si="4"/>
        <v>1</v>
      </c>
      <c r="K34" s="146">
        <f t="shared" si="1"/>
        <v>4</v>
      </c>
      <c r="L34" s="66"/>
      <c r="M34" s="55">
        <f t="shared" si="2"/>
        <v>80</v>
      </c>
      <c r="N34" s="56">
        <f t="shared" si="3"/>
        <v>4</v>
      </c>
      <c r="O34" s="57">
        <f t="shared" si="5"/>
        <v>3</v>
      </c>
      <c r="P34" s="58">
        <f t="shared" si="6"/>
        <v>1</v>
      </c>
    </row>
    <row r="35" spans="2:16" ht="15" customHeight="1">
      <c r="B35" s="157"/>
      <c r="C35" s="168" t="s">
        <v>101</v>
      </c>
      <c r="D35" s="155" t="s">
        <v>52</v>
      </c>
      <c r="E35" s="140" t="s">
        <v>54</v>
      </c>
      <c r="F35" s="174">
        <v>48</v>
      </c>
      <c r="G35" s="174">
        <v>32</v>
      </c>
      <c r="H35" s="153">
        <f t="shared" si="7"/>
        <v>80</v>
      </c>
      <c r="I35" s="145">
        <f t="shared" si="4"/>
        <v>3</v>
      </c>
      <c r="J35" s="145">
        <f t="shared" si="4"/>
        <v>1</v>
      </c>
      <c r="K35" s="146">
        <f t="shared" si="1"/>
        <v>4</v>
      </c>
      <c r="L35" s="66"/>
      <c r="M35" s="55">
        <f t="shared" si="2"/>
        <v>80</v>
      </c>
      <c r="N35" s="56">
        <f t="shared" si="3"/>
        <v>4</v>
      </c>
      <c r="O35" s="57">
        <f t="shared" si="5"/>
        <v>3</v>
      </c>
      <c r="P35" s="58">
        <f t="shared" si="6"/>
        <v>1</v>
      </c>
    </row>
    <row r="36" spans="2:16" ht="15" customHeight="1">
      <c r="B36" s="157"/>
      <c r="C36" s="168" t="s">
        <v>102</v>
      </c>
      <c r="D36" s="155" t="s">
        <v>52</v>
      </c>
      <c r="E36" s="140" t="s">
        <v>54</v>
      </c>
      <c r="F36" s="174">
        <v>48</v>
      </c>
      <c r="G36" s="174">
        <v>32</v>
      </c>
      <c r="H36" s="153">
        <f t="shared" si="7"/>
        <v>80</v>
      </c>
      <c r="I36" s="145">
        <f t="shared" si="4"/>
        <v>3</v>
      </c>
      <c r="J36" s="145">
        <f t="shared" si="4"/>
        <v>1</v>
      </c>
      <c r="K36" s="146">
        <f t="shared" si="1"/>
        <v>4</v>
      </c>
      <c r="L36" s="66"/>
      <c r="M36" s="55">
        <f t="shared" si="2"/>
        <v>80</v>
      </c>
      <c r="N36" s="56">
        <f t="shared" si="3"/>
        <v>4</v>
      </c>
      <c r="O36" s="57">
        <f t="shared" si="5"/>
        <v>3</v>
      </c>
      <c r="P36" s="58">
        <f t="shared" si="6"/>
        <v>1</v>
      </c>
    </row>
    <row r="37" spans="2:16" s="133" customFormat="1" ht="15" customHeight="1">
      <c r="B37" s="157"/>
      <c r="C37" s="168" t="s">
        <v>144</v>
      </c>
      <c r="D37" s="155" t="s">
        <v>52</v>
      </c>
      <c r="E37" s="140" t="s">
        <v>54</v>
      </c>
      <c r="F37" s="174">
        <v>32</v>
      </c>
      <c r="G37" s="174">
        <v>32</v>
      </c>
      <c r="H37" s="153">
        <f t="shared" si="7"/>
        <v>64</v>
      </c>
      <c r="I37" s="145">
        <f t="shared" si="4"/>
        <v>2</v>
      </c>
      <c r="J37" s="145">
        <f t="shared" si="4"/>
        <v>1</v>
      </c>
      <c r="K37" s="146">
        <f t="shared" si="1"/>
        <v>3</v>
      </c>
      <c r="L37" s="128"/>
      <c r="M37" s="129">
        <f t="shared" si="2"/>
        <v>64</v>
      </c>
      <c r="N37" s="130">
        <f t="shared" si="3"/>
        <v>3</v>
      </c>
      <c r="O37" s="131">
        <f t="shared" si="5"/>
        <v>2</v>
      </c>
      <c r="P37" s="132">
        <f t="shared" si="6"/>
        <v>1</v>
      </c>
    </row>
    <row r="38" spans="2:16" ht="15" customHeight="1">
      <c r="B38" s="157"/>
      <c r="C38" s="168" t="s">
        <v>147</v>
      </c>
      <c r="D38" s="139" t="s">
        <v>52</v>
      </c>
      <c r="E38" s="139" t="s">
        <v>54</v>
      </c>
      <c r="F38" s="174">
        <v>32</v>
      </c>
      <c r="G38" s="174">
        <v>32</v>
      </c>
      <c r="H38" s="153">
        <f t="shared" si="7"/>
        <v>64</v>
      </c>
      <c r="I38" s="145">
        <f t="shared" si="4"/>
        <v>2</v>
      </c>
      <c r="J38" s="145">
        <f t="shared" si="4"/>
        <v>1</v>
      </c>
      <c r="K38" s="146">
        <f t="shared" si="1"/>
        <v>3</v>
      </c>
      <c r="L38" s="66"/>
      <c r="M38" s="55">
        <f t="shared" si="2"/>
        <v>64</v>
      </c>
      <c r="N38" s="56">
        <f t="shared" si="3"/>
        <v>3</v>
      </c>
      <c r="O38" s="57">
        <f t="shared" si="5"/>
        <v>2</v>
      </c>
      <c r="P38" s="58">
        <f t="shared" si="6"/>
        <v>1</v>
      </c>
    </row>
    <row r="39" spans="2:16" ht="15" customHeight="1">
      <c r="B39" s="157"/>
      <c r="C39" s="168"/>
      <c r="D39" s="155"/>
      <c r="E39" s="155"/>
      <c r="F39" s="174"/>
      <c r="G39" s="174"/>
      <c r="H39" s="153"/>
      <c r="I39" s="145"/>
      <c r="J39" s="145"/>
      <c r="K39" s="146"/>
      <c r="L39" s="66"/>
      <c r="M39" s="55"/>
      <c r="N39" s="56"/>
      <c r="O39" s="57"/>
      <c r="P39" s="58"/>
    </row>
    <row r="40" spans="2:16" ht="15" customHeight="1">
      <c r="B40" s="148"/>
      <c r="C40" s="169"/>
      <c r="D40" s="171"/>
      <c r="E40" s="171"/>
      <c r="F40" s="175"/>
      <c r="G40" s="175"/>
      <c r="H40" s="159"/>
      <c r="I40" s="151"/>
      <c r="J40" s="151"/>
      <c r="K40" s="152"/>
      <c r="L40" s="66"/>
      <c r="M40" s="55"/>
      <c r="N40" s="56"/>
      <c r="O40" s="57"/>
      <c r="P40" s="58"/>
    </row>
    <row r="41" spans="2:16" ht="15" customHeight="1">
      <c r="B41" s="157">
        <v>3</v>
      </c>
      <c r="C41" s="168" t="s">
        <v>103</v>
      </c>
      <c r="D41" s="155" t="s">
        <v>54</v>
      </c>
      <c r="E41" s="155" t="s">
        <v>54</v>
      </c>
      <c r="F41" s="174">
        <v>96</v>
      </c>
      <c r="G41" s="174">
        <v>256</v>
      </c>
      <c r="H41" s="153">
        <f t="shared" si="7"/>
        <v>352</v>
      </c>
      <c r="I41" s="145">
        <f t="shared" si="4"/>
        <v>6</v>
      </c>
      <c r="J41" s="145">
        <f t="shared" si="4"/>
        <v>8</v>
      </c>
      <c r="K41" s="146">
        <f t="shared" si="1"/>
        <v>14</v>
      </c>
      <c r="L41" s="66"/>
      <c r="M41" s="55">
        <f t="shared" si="2"/>
        <v>352</v>
      </c>
      <c r="N41" s="56">
        <f t="shared" si="3"/>
        <v>14</v>
      </c>
      <c r="O41" s="57">
        <f t="shared" si="5"/>
        <v>6</v>
      </c>
      <c r="P41" s="58">
        <f t="shared" si="6"/>
        <v>8</v>
      </c>
    </row>
    <row r="42" spans="2:16" ht="15" customHeight="1">
      <c r="B42" s="157"/>
      <c r="C42" s="168" t="s">
        <v>104</v>
      </c>
      <c r="D42" s="155" t="s">
        <v>54</v>
      </c>
      <c r="E42" s="155" t="s">
        <v>54</v>
      </c>
      <c r="F42" s="174">
        <v>48</v>
      </c>
      <c r="G42" s="136">
        <v>0</v>
      </c>
      <c r="H42" s="153">
        <f t="shared" si="7"/>
        <v>48</v>
      </c>
      <c r="I42" s="145">
        <f t="shared" si="4"/>
        <v>3</v>
      </c>
      <c r="J42" s="145">
        <f t="shared" si="4"/>
        <v>0</v>
      </c>
      <c r="K42" s="146">
        <f t="shared" si="1"/>
        <v>3</v>
      </c>
      <c r="L42" s="66"/>
      <c r="M42" s="55">
        <f t="shared" si="2"/>
        <v>48</v>
      </c>
      <c r="N42" s="56">
        <f t="shared" si="3"/>
        <v>3</v>
      </c>
      <c r="O42" s="57">
        <f t="shared" si="5"/>
        <v>3</v>
      </c>
      <c r="P42" s="58">
        <f t="shared" si="6"/>
        <v>0</v>
      </c>
    </row>
    <row r="43" spans="2:16" ht="15" customHeight="1">
      <c r="B43" s="157"/>
      <c r="C43" s="168" t="s">
        <v>105</v>
      </c>
      <c r="D43" s="155" t="s">
        <v>54</v>
      </c>
      <c r="E43" s="155" t="s">
        <v>54</v>
      </c>
      <c r="F43" s="174">
        <v>48</v>
      </c>
      <c r="G43" s="174">
        <v>32</v>
      </c>
      <c r="H43" s="153">
        <f t="shared" si="7"/>
        <v>80</v>
      </c>
      <c r="I43" s="145">
        <f t="shared" si="4"/>
        <v>3</v>
      </c>
      <c r="J43" s="145">
        <f t="shared" si="4"/>
        <v>1</v>
      </c>
      <c r="K43" s="146">
        <f t="shared" si="1"/>
        <v>4</v>
      </c>
      <c r="L43" s="66"/>
      <c r="M43" s="55">
        <f t="shared" si="2"/>
        <v>80</v>
      </c>
      <c r="N43" s="56">
        <f t="shared" si="3"/>
        <v>4</v>
      </c>
      <c r="O43" s="57">
        <f t="shared" si="5"/>
        <v>3</v>
      </c>
      <c r="P43" s="58">
        <f t="shared" si="6"/>
        <v>1</v>
      </c>
    </row>
    <row r="44" spans="2:16" ht="15" customHeight="1">
      <c r="B44" s="157"/>
      <c r="C44" s="168" t="s">
        <v>145</v>
      </c>
      <c r="D44" s="155" t="s">
        <v>52</v>
      </c>
      <c r="E44" s="155" t="s">
        <v>54</v>
      </c>
      <c r="F44" s="174">
        <v>32</v>
      </c>
      <c r="G44" s="174">
        <v>32</v>
      </c>
      <c r="H44" s="153">
        <f t="shared" si="7"/>
        <v>64</v>
      </c>
      <c r="I44" s="145">
        <f t="shared" si="4"/>
        <v>2</v>
      </c>
      <c r="J44" s="145">
        <f t="shared" si="4"/>
        <v>1</v>
      </c>
      <c r="K44" s="146">
        <f t="shared" si="1"/>
        <v>3</v>
      </c>
      <c r="L44" s="66"/>
      <c r="M44" s="55">
        <f t="shared" si="2"/>
        <v>64</v>
      </c>
      <c r="N44" s="56">
        <f t="shared" si="3"/>
        <v>3</v>
      </c>
      <c r="O44" s="57">
        <f t="shared" si="5"/>
        <v>2</v>
      </c>
      <c r="P44" s="58">
        <f t="shared" si="6"/>
        <v>1</v>
      </c>
    </row>
    <row r="45" spans="2:16" ht="15" customHeight="1">
      <c r="B45" s="157"/>
      <c r="C45" s="164"/>
      <c r="D45" s="157"/>
      <c r="E45" s="156"/>
      <c r="F45" s="136"/>
      <c r="G45" s="136"/>
      <c r="H45" s="153"/>
      <c r="I45" s="145"/>
      <c r="J45" s="145"/>
      <c r="K45" s="146"/>
      <c r="L45" s="66"/>
      <c r="M45" s="55">
        <f t="shared" si="2"/>
        <v>0</v>
      </c>
      <c r="N45" s="56">
        <f t="shared" si="3"/>
        <v>0</v>
      </c>
      <c r="O45" s="57">
        <f t="shared" si="5"/>
        <v>0</v>
      </c>
      <c r="P45" s="58">
        <f t="shared" si="6"/>
        <v>0</v>
      </c>
    </row>
    <row r="46" spans="2:16" ht="15" customHeight="1">
      <c r="B46" s="148"/>
      <c r="C46" s="147"/>
      <c r="D46" s="148"/>
      <c r="E46" s="148"/>
      <c r="F46" s="149"/>
      <c r="G46" s="149"/>
      <c r="H46" s="159"/>
      <c r="I46" s="151"/>
      <c r="J46" s="151"/>
      <c r="K46" s="152"/>
      <c r="L46" s="66"/>
      <c r="M46" s="55">
        <f t="shared" si="2"/>
        <v>0</v>
      </c>
      <c r="N46" s="56">
        <f t="shared" si="3"/>
        <v>0</v>
      </c>
      <c r="O46" s="57">
        <f t="shared" si="5"/>
        <v>0</v>
      </c>
      <c r="P46" s="58">
        <f t="shared" si="6"/>
        <v>0</v>
      </c>
    </row>
    <row r="47" spans="2:16" ht="15" customHeight="1">
      <c r="B47" s="160">
        <v>4</v>
      </c>
      <c r="C47" s="167" t="s">
        <v>106</v>
      </c>
      <c r="D47" s="172" t="s">
        <v>54</v>
      </c>
      <c r="E47" s="172" t="s">
        <v>54</v>
      </c>
      <c r="F47" s="173">
        <v>96</v>
      </c>
      <c r="G47" s="173">
        <v>256</v>
      </c>
      <c r="H47" s="161">
        <f t="shared" si="7"/>
        <v>352</v>
      </c>
      <c r="I47" s="162">
        <f t="shared" si="4"/>
        <v>6</v>
      </c>
      <c r="J47" s="162">
        <f t="shared" si="4"/>
        <v>8</v>
      </c>
      <c r="K47" s="163">
        <f t="shared" si="1"/>
        <v>14</v>
      </c>
      <c r="L47" s="66"/>
      <c r="M47" s="55">
        <f t="shared" si="2"/>
        <v>352</v>
      </c>
      <c r="N47" s="56">
        <f t="shared" si="3"/>
        <v>14</v>
      </c>
      <c r="O47" s="57">
        <f t="shared" si="5"/>
        <v>6</v>
      </c>
      <c r="P47" s="58">
        <f t="shared" si="6"/>
        <v>8</v>
      </c>
    </row>
    <row r="48" spans="2:16" ht="15" customHeight="1">
      <c r="B48" s="157"/>
      <c r="C48" s="168" t="s">
        <v>107</v>
      </c>
      <c r="D48" s="155" t="s">
        <v>54</v>
      </c>
      <c r="E48" s="155" t="s">
        <v>54</v>
      </c>
      <c r="F48" s="174">
        <v>48</v>
      </c>
      <c r="G48" s="174">
        <v>32</v>
      </c>
      <c r="H48" s="153">
        <f t="shared" si="7"/>
        <v>80</v>
      </c>
      <c r="I48" s="145">
        <f t="shared" si="4"/>
        <v>3</v>
      </c>
      <c r="J48" s="145">
        <f t="shared" si="4"/>
        <v>1</v>
      </c>
      <c r="K48" s="146">
        <f t="shared" si="1"/>
        <v>4</v>
      </c>
      <c r="L48" s="66"/>
      <c r="M48" s="55">
        <f t="shared" si="2"/>
        <v>80</v>
      </c>
      <c r="N48" s="56">
        <f t="shared" si="3"/>
        <v>4</v>
      </c>
      <c r="O48" s="57">
        <f t="shared" si="5"/>
        <v>3</v>
      </c>
      <c r="P48" s="58">
        <f t="shared" si="6"/>
        <v>1</v>
      </c>
    </row>
    <row r="49" spans="2:16" ht="15" customHeight="1">
      <c r="B49" s="157"/>
      <c r="C49" s="168" t="s">
        <v>108</v>
      </c>
      <c r="D49" s="155" t="s">
        <v>54</v>
      </c>
      <c r="E49" s="155" t="s">
        <v>54</v>
      </c>
      <c r="F49" s="174">
        <v>16</v>
      </c>
      <c r="G49" s="174">
        <v>64</v>
      </c>
      <c r="H49" s="153">
        <f t="shared" si="7"/>
        <v>80</v>
      </c>
      <c r="I49" s="145">
        <f t="shared" si="4"/>
        <v>1</v>
      </c>
      <c r="J49" s="145">
        <f t="shared" si="4"/>
        <v>2</v>
      </c>
      <c r="K49" s="146">
        <f t="shared" si="1"/>
        <v>3</v>
      </c>
      <c r="L49" s="66"/>
      <c r="M49" s="55">
        <f t="shared" si="2"/>
        <v>80</v>
      </c>
      <c r="N49" s="56">
        <f t="shared" si="3"/>
        <v>3</v>
      </c>
      <c r="O49" s="57">
        <f t="shared" si="5"/>
        <v>1</v>
      </c>
      <c r="P49" s="58">
        <f t="shared" si="6"/>
        <v>2</v>
      </c>
    </row>
    <row r="50" spans="2:16" ht="15" customHeight="1">
      <c r="B50" s="157"/>
      <c r="C50" s="168" t="s">
        <v>141</v>
      </c>
      <c r="D50" s="155" t="s">
        <v>54</v>
      </c>
      <c r="E50" s="155" t="s">
        <v>54</v>
      </c>
      <c r="F50" s="174">
        <v>32</v>
      </c>
      <c r="G50" s="174">
        <v>32</v>
      </c>
      <c r="H50" s="153">
        <f t="shared" si="7"/>
        <v>64</v>
      </c>
      <c r="I50" s="145">
        <f t="shared" si="4"/>
        <v>2</v>
      </c>
      <c r="J50" s="145">
        <f t="shared" si="4"/>
        <v>1</v>
      </c>
      <c r="K50" s="146">
        <f t="shared" si="1"/>
        <v>3</v>
      </c>
      <c r="L50" s="66"/>
      <c r="M50" s="55">
        <f t="shared" si="2"/>
        <v>64</v>
      </c>
      <c r="N50" s="56">
        <f t="shared" si="3"/>
        <v>3</v>
      </c>
      <c r="O50" s="57">
        <f t="shared" si="5"/>
        <v>2</v>
      </c>
      <c r="P50" s="58">
        <f t="shared" si="6"/>
        <v>1</v>
      </c>
    </row>
    <row r="51" spans="2:16" ht="15" customHeight="1">
      <c r="B51" s="157"/>
      <c r="C51" s="168" t="s">
        <v>146</v>
      </c>
      <c r="D51" s="155" t="s">
        <v>52</v>
      </c>
      <c r="E51" s="155" t="s">
        <v>54</v>
      </c>
      <c r="F51" s="174">
        <v>32</v>
      </c>
      <c r="G51" s="174">
        <v>32</v>
      </c>
      <c r="H51" s="153">
        <f t="shared" si="7"/>
        <v>64</v>
      </c>
      <c r="I51" s="145">
        <f t="shared" si="4"/>
        <v>2</v>
      </c>
      <c r="J51" s="145">
        <f t="shared" si="4"/>
        <v>1</v>
      </c>
      <c r="K51" s="146">
        <f t="shared" si="1"/>
        <v>3</v>
      </c>
      <c r="L51" s="66"/>
      <c r="M51" s="55">
        <f t="shared" si="2"/>
        <v>64</v>
      </c>
      <c r="N51" s="56">
        <f t="shared" si="3"/>
        <v>3</v>
      </c>
      <c r="O51" s="57">
        <f t="shared" si="5"/>
        <v>2</v>
      </c>
      <c r="P51" s="58">
        <f t="shared" si="6"/>
        <v>1</v>
      </c>
    </row>
    <row r="52" spans="2:16" ht="15" customHeight="1">
      <c r="B52" s="157"/>
      <c r="C52" s="168" t="s">
        <v>148</v>
      </c>
      <c r="D52" s="139" t="s">
        <v>52</v>
      </c>
      <c r="E52" s="155" t="s">
        <v>54</v>
      </c>
      <c r="F52" s="174">
        <v>32</v>
      </c>
      <c r="G52" s="174">
        <v>32</v>
      </c>
      <c r="H52" s="153">
        <f t="shared" si="7"/>
        <v>64</v>
      </c>
      <c r="I52" s="145">
        <f t="shared" si="4"/>
        <v>2</v>
      </c>
      <c r="J52" s="145">
        <f t="shared" si="4"/>
        <v>1</v>
      </c>
      <c r="K52" s="146">
        <f t="shared" si="1"/>
        <v>3</v>
      </c>
      <c r="L52" s="66"/>
      <c r="M52" s="55">
        <f t="shared" si="2"/>
        <v>64</v>
      </c>
      <c r="N52" s="56">
        <f t="shared" si="3"/>
        <v>3</v>
      </c>
      <c r="O52" s="57">
        <f t="shared" si="5"/>
        <v>2</v>
      </c>
      <c r="P52" s="58">
        <f t="shared" si="6"/>
        <v>1</v>
      </c>
    </row>
    <row r="53" spans="2:16" ht="15" customHeight="1">
      <c r="B53" s="157"/>
      <c r="C53" s="168"/>
      <c r="D53" s="155"/>
      <c r="E53" s="155"/>
      <c r="F53" s="174"/>
      <c r="G53" s="174"/>
      <c r="H53" s="153"/>
      <c r="I53" s="145"/>
      <c r="J53" s="145"/>
      <c r="K53" s="146"/>
      <c r="L53" s="66"/>
      <c r="M53" s="55"/>
      <c r="N53" s="56"/>
      <c r="O53" s="57"/>
      <c r="P53" s="58"/>
    </row>
    <row r="54" spans="2:16" ht="15" customHeight="1">
      <c r="B54" s="148"/>
      <c r="C54" s="169"/>
      <c r="D54" s="171"/>
      <c r="E54" s="171"/>
      <c r="F54" s="175"/>
      <c r="G54" s="175"/>
      <c r="H54" s="159"/>
      <c r="I54" s="151"/>
      <c r="J54" s="151"/>
      <c r="K54" s="152"/>
      <c r="L54" s="66"/>
      <c r="M54" s="55"/>
      <c r="N54" s="56"/>
      <c r="O54" s="57"/>
      <c r="P54" s="58"/>
    </row>
    <row r="55" spans="2:16" ht="15" customHeight="1">
      <c r="B55" s="157">
        <v>5</v>
      </c>
      <c r="C55" s="168" t="s">
        <v>109</v>
      </c>
      <c r="D55" s="155" t="s">
        <v>54</v>
      </c>
      <c r="E55" s="155" t="s">
        <v>54</v>
      </c>
      <c r="F55" s="174">
        <v>48</v>
      </c>
      <c r="G55" s="174">
        <v>160</v>
      </c>
      <c r="H55" s="153">
        <f t="shared" si="7"/>
        <v>208</v>
      </c>
      <c r="I55" s="145">
        <f t="shared" si="4"/>
        <v>3</v>
      </c>
      <c r="J55" s="145">
        <f t="shared" si="4"/>
        <v>5</v>
      </c>
      <c r="K55" s="146">
        <f t="shared" si="1"/>
        <v>8</v>
      </c>
      <c r="L55" s="66"/>
      <c r="M55" s="55">
        <f t="shared" si="2"/>
        <v>208</v>
      </c>
      <c r="N55" s="56">
        <f t="shared" si="3"/>
        <v>8</v>
      </c>
      <c r="O55" s="57">
        <f t="shared" si="5"/>
        <v>3</v>
      </c>
      <c r="P55" s="58">
        <f t="shared" si="6"/>
        <v>5</v>
      </c>
    </row>
    <row r="56" spans="2:16" ht="15" customHeight="1">
      <c r="B56" s="157"/>
      <c r="C56" s="168" t="s">
        <v>110</v>
      </c>
      <c r="D56" s="155" t="s">
        <v>54</v>
      </c>
      <c r="E56" s="155" t="s">
        <v>54</v>
      </c>
      <c r="F56" s="174">
        <v>16</v>
      </c>
      <c r="G56" s="174">
        <v>32</v>
      </c>
      <c r="H56" s="153">
        <f t="shared" si="7"/>
        <v>48</v>
      </c>
      <c r="I56" s="145">
        <f t="shared" si="4"/>
        <v>1</v>
      </c>
      <c r="J56" s="145">
        <f t="shared" si="4"/>
        <v>1</v>
      </c>
      <c r="K56" s="146">
        <f t="shared" si="1"/>
        <v>2</v>
      </c>
      <c r="L56" s="66"/>
      <c r="M56" s="55">
        <f t="shared" si="2"/>
        <v>48</v>
      </c>
      <c r="N56" s="56">
        <f t="shared" si="3"/>
        <v>2</v>
      </c>
      <c r="O56" s="57">
        <f t="shared" si="5"/>
        <v>1</v>
      </c>
      <c r="P56" s="58">
        <f t="shared" si="6"/>
        <v>1</v>
      </c>
    </row>
    <row r="57" spans="2:16" ht="15" customHeight="1">
      <c r="B57" s="157"/>
      <c r="C57" s="168" t="s">
        <v>111</v>
      </c>
      <c r="D57" s="155" t="s">
        <v>54</v>
      </c>
      <c r="E57" s="155" t="s">
        <v>54</v>
      </c>
      <c r="F57" s="174">
        <v>64</v>
      </c>
      <c r="G57" s="174">
        <v>64</v>
      </c>
      <c r="H57" s="153">
        <f t="shared" si="7"/>
        <v>128</v>
      </c>
      <c r="I57" s="145">
        <f t="shared" si="4"/>
        <v>4</v>
      </c>
      <c r="J57" s="145">
        <f t="shared" si="4"/>
        <v>2</v>
      </c>
      <c r="K57" s="146">
        <f t="shared" si="1"/>
        <v>6</v>
      </c>
      <c r="L57" s="66"/>
      <c r="M57" s="55">
        <f t="shared" si="2"/>
        <v>128</v>
      </c>
      <c r="N57" s="56">
        <f t="shared" si="3"/>
        <v>6</v>
      </c>
      <c r="O57" s="57">
        <f t="shared" si="5"/>
        <v>4</v>
      </c>
      <c r="P57" s="58">
        <f t="shared" si="6"/>
        <v>2</v>
      </c>
    </row>
    <row r="58" spans="2:16" ht="15" customHeight="1">
      <c r="B58" s="157"/>
      <c r="C58" s="168" t="s">
        <v>112</v>
      </c>
      <c r="D58" s="155" t="s">
        <v>54</v>
      </c>
      <c r="E58" s="155" t="s">
        <v>54</v>
      </c>
      <c r="F58" s="174">
        <v>48</v>
      </c>
      <c r="G58" s="174">
        <v>32</v>
      </c>
      <c r="H58" s="153">
        <f t="shared" si="7"/>
        <v>80</v>
      </c>
      <c r="I58" s="145">
        <f t="shared" si="4"/>
        <v>3</v>
      </c>
      <c r="J58" s="145">
        <f t="shared" si="4"/>
        <v>1</v>
      </c>
      <c r="K58" s="146">
        <f t="shared" si="1"/>
        <v>4</v>
      </c>
      <c r="L58" s="66"/>
      <c r="M58" s="55">
        <f t="shared" si="2"/>
        <v>80</v>
      </c>
      <c r="N58" s="56">
        <f t="shared" si="3"/>
        <v>4</v>
      </c>
      <c r="O58" s="57">
        <f t="shared" si="5"/>
        <v>3</v>
      </c>
      <c r="P58" s="58">
        <f t="shared" si="6"/>
        <v>1</v>
      </c>
    </row>
    <row r="59" spans="2:16" ht="15" customHeight="1">
      <c r="B59" s="157"/>
      <c r="C59" s="168" t="s">
        <v>142</v>
      </c>
      <c r="D59" s="155" t="s">
        <v>52</v>
      </c>
      <c r="E59" s="155" t="s">
        <v>54</v>
      </c>
      <c r="F59" s="174">
        <v>16</v>
      </c>
      <c r="G59" s="174">
        <v>32</v>
      </c>
      <c r="H59" s="153">
        <f t="shared" si="7"/>
        <v>48</v>
      </c>
      <c r="I59" s="145">
        <f t="shared" si="4"/>
        <v>1</v>
      </c>
      <c r="J59" s="145">
        <f t="shared" si="4"/>
        <v>1</v>
      </c>
      <c r="K59" s="146">
        <f t="shared" si="1"/>
        <v>2</v>
      </c>
      <c r="L59" s="66"/>
      <c r="M59" s="55">
        <f t="shared" si="2"/>
        <v>48</v>
      </c>
      <c r="N59" s="56">
        <f t="shared" si="3"/>
        <v>2</v>
      </c>
      <c r="O59" s="57">
        <f t="shared" si="5"/>
        <v>1</v>
      </c>
      <c r="P59" s="58">
        <f t="shared" si="6"/>
        <v>1</v>
      </c>
    </row>
    <row r="60" spans="2:16" ht="15" customHeight="1">
      <c r="B60" s="157"/>
      <c r="C60" s="168"/>
      <c r="D60" s="155"/>
      <c r="E60" s="155"/>
      <c r="F60" s="174"/>
      <c r="G60" s="174"/>
      <c r="H60" s="153"/>
      <c r="I60" s="145"/>
      <c r="J60" s="145"/>
      <c r="K60" s="146"/>
      <c r="L60" s="66"/>
      <c r="M60" s="55"/>
      <c r="N60" s="56"/>
      <c r="O60" s="57"/>
      <c r="P60" s="58"/>
    </row>
    <row r="61" spans="2:16" ht="15" customHeight="1">
      <c r="B61" s="157"/>
      <c r="C61" s="168"/>
      <c r="D61" s="155"/>
      <c r="E61" s="155"/>
      <c r="F61" s="174"/>
      <c r="G61" s="174"/>
      <c r="H61" s="153"/>
      <c r="I61" s="145"/>
      <c r="J61" s="145"/>
      <c r="K61" s="146"/>
      <c r="L61" s="66"/>
      <c r="M61" s="55"/>
      <c r="N61" s="56"/>
      <c r="O61" s="57"/>
      <c r="P61" s="58"/>
    </row>
    <row r="62" spans="2:16" ht="15" customHeight="1">
      <c r="B62" s="148"/>
      <c r="C62" s="147"/>
      <c r="D62" s="148"/>
      <c r="E62" s="148"/>
      <c r="F62" s="174"/>
      <c r="G62" s="174"/>
      <c r="H62" s="159"/>
      <c r="I62" s="151"/>
      <c r="J62" s="151"/>
      <c r="K62" s="152"/>
      <c r="L62" s="66"/>
      <c r="M62" s="55">
        <f t="shared" si="2"/>
        <v>0</v>
      </c>
      <c r="N62" s="56">
        <f t="shared" si="3"/>
        <v>0</v>
      </c>
      <c r="O62" s="57">
        <f t="shared" si="5"/>
        <v>0</v>
      </c>
      <c r="P62" s="58">
        <f t="shared" si="6"/>
        <v>0</v>
      </c>
    </row>
    <row r="63" spans="2:16" ht="15" customHeight="1">
      <c r="B63" s="160">
        <v>6</v>
      </c>
      <c r="C63" s="168" t="s">
        <v>113</v>
      </c>
      <c r="D63" s="155" t="s">
        <v>54</v>
      </c>
      <c r="E63" s="155" t="s">
        <v>54</v>
      </c>
      <c r="F63" s="173">
        <v>48</v>
      </c>
      <c r="G63" s="173">
        <v>160</v>
      </c>
      <c r="H63" s="161">
        <f t="shared" si="7"/>
        <v>208</v>
      </c>
      <c r="I63" s="162">
        <f t="shared" si="4"/>
        <v>3</v>
      </c>
      <c r="J63" s="162">
        <f t="shared" si="4"/>
        <v>5</v>
      </c>
      <c r="K63" s="163">
        <f t="shared" si="1"/>
        <v>8</v>
      </c>
      <c r="L63" s="66"/>
      <c r="M63" s="55">
        <f t="shared" si="2"/>
        <v>208</v>
      </c>
      <c r="N63" s="56">
        <f t="shared" si="3"/>
        <v>8</v>
      </c>
      <c r="O63" s="57">
        <f t="shared" si="5"/>
        <v>3</v>
      </c>
      <c r="P63" s="58">
        <f t="shared" si="6"/>
        <v>5</v>
      </c>
    </row>
    <row r="64" spans="2:16" ht="15" customHeight="1">
      <c r="B64" s="157"/>
      <c r="C64" s="168" t="s">
        <v>114</v>
      </c>
      <c r="D64" s="155" t="s">
        <v>54</v>
      </c>
      <c r="E64" s="155" t="s">
        <v>54</v>
      </c>
      <c r="F64" s="174">
        <v>16</v>
      </c>
      <c r="G64" s="174">
        <v>32</v>
      </c>
      <c r="H64" s="153">
        <f t="shared" si="7"/>
        <v>48</v>
      </c>
      <c r="I64" s="145">
        <f t="shared" si="4"/>
        <v>1</v>
      </c>
      <c r="J64" s="145">
        <f t="shared" si="4"/>
        <v>1</v>
      </c>
      <c r="K64" s="146">
        <f t="shared" si="1"/>
        <v>2</v>
      </c>
      <c r="L64" s="66"/>
      <c r="M64" s="55">
        <f t="shared" si="2"/>
        <v>48</v>
      </c>
      <c r="N64" s="56">
        <f t="shared" si="3"/>
        <v>2</v>
      </c>
      <c r="O64" s="57">
        <f t="shared" si="5"/>
        <v>1</v>
      </c>
      <c r="P64" s="58">
        <f t="shared" si="6"/>
        <v>1</v>
      </c>
    </row>
    <row r="65" spans="2:16" ht="15" customHeight="1">
      <c r="B65" s="157"/>
      <c r="C65" s="168" t="s">
        <v>115</v>
      </c>
      <c r="D65" s="155" t="s">
        <v>54</v>
      </c>
      <c r="E65" s="155" t="s">
        <v>54</v>
      </c>
      <c r="F65" s="174">
        <v>64</v>
      </c>
      <c r="G65" s="174">
        <v>64</v>
      </c>
      <c r="H65" s="153">
        <f t="shared" si="7"/>
        <v>128</v>
      </c>
      <c r="I65" s="145">
        <f t="shared" si="4"/>
        <v>4</v>
      </c>
      <c r="J65" s="145">
        <f t="shared" si="4"/>
        <v>2</v>
      </c>
      <c r="K65" s="146">
        <f t="shared" si="1"/>
        <v>6</v>
      </c>
      <c r="L65" s="66"/>
      <c r="M65" s="55">
        <f t="shared" si="2"/>
        <v>128</v>
      </c>
      <c r="N65" s="56">
        <f t="shared" si="3"/>
        <v>6</v>
      </c>
      <c r="O65" s="57">
        <f t="shared" si="5"/>
        <v>4</v>
      </c>
      <c r="P65" s="58">
        <f t="shared" si="6"/>
        <v>2</v>
      </c>
    </row>
    <row r="66" spans="2:16" ht="15" customHeight="1">
      <c r="B66" s="157"/>
      <c r="C66" s="168" t="s">
        <v>116</v>
      </c>
      <c r="D66" s="155" t="s">
        <v>54</v>
      </c>
      <c r="E66" s="155" t="s">
        <v>54</v>
      </c>
      <c r="F66" s="174">
        <v>48</v>
      </c>
      <c r="G66" s="174">
        <v>32</v>
      </c>
      <c r="H66" s="153">
        <f t="shared" si="7"/>
        <v>80</v>
      </c>
      <c r="I66" s="145">
        <f t="shared" si="4"/>
        <v>3</v>
      </c>
      <c r="J66" s="145">
        <f t="shared" si="4"/>
        <v>1</v>
      </c>
      <c r="K66" s="146">
        <f t="shared" si="1"/>
        <v>4</v>
      </c>
      <c r="L66" s="66"/>
      <c r="M66" s="55">
        <f t="shared" si="2"/>
        <v>80</v>
      </c>
      <c r="N66" s="56">
        <f t="shared" si="3"/>
        <v>4</v>
      </c>
      <c r="O66" s="57">
        <f t="shared" si="5"/>
        <v>3</v>
      </c>
      <c r="P66" s="58">
        <f t="shared" si="6"/>
        <v>1</v>
      </c>
    </row>
    <row r="67" spans="2:16" ht="12.75">
      <c r="B67" s="157"/>
      <c r="C67" s="154"/>
      <c r="D67" s="155"/>
      <c r="E67" s="155"/>
      <c r="F67" s="136"/>
      <c r="G67" s="136"/>
      <c r="H67" s="153"/>
      <c r="I67" s="145"/>
      <c r="J67" s="145"/>
      <c r="K67" s="146"/>
      <c r="L67" s="66"/>
      <c r="M67" s="55">
        <f t="shared" si="2"/>
        <v>0</v>
      </c>
      <c r="N67" s="56">
        <f t="shared" si="3"/>
        <v>0</v>
      </c>
      <c r="O67" s="57">
        <f t="shared" si="5"/>
        <v>0</v>
      </c>
      <c r="P67" s="58">
        <f t="shared" si="6"/>
        <v>0</v>
      </c>
    </row>
    <row r="68" spans="2:16" ht="15" customHeight="1">
      <c r="B68" s="148"/>
      <c r="C68" s="147"/>
      <c r="D68" s="148"/>
      <c r="E68" s="148"/>
      <c r="F68" s="149"/>
      <c r="G68" s="149"/>
      <c r="H68" s="159"/>
      <c r="I68" s="151"/>
      <c r="J68" s="151"/>
      <c r="K68" s="152"/>
      <c r="L68" s="66"/>
      <c r="M68" s="55">
        <f t="shared" si="2"/>
        <v>0</v>
      </c>
      <c r="N68" s="56">
        <f t="shared" si="3"/>
        <v>0</v>
      </c>
      <c r="O68" s="57">
        <f t="shared" si="5"/>
        <v>0</v>
      </c>
      <c r="P68" s="58">
        <f t="shared" si="6"/>
        <v>0</v>
      </c>
    </row>
    <row r="69" spans="2:16" ht="15" customHeight="1">
      <c r="B69" s="160">
        <v>7</v>
      </c>
      <c r="C69" s="168" t="s">
        <v>117</v>
      </c>
      <c r="D69" s="155" t="s">
        <v>54</v>
      </c>
      <c r="E69" s="155" t="s">
        <v>54</v>
      </c>
      <c r="F69" s="173">
        <v>80</v>
      </c>
      <c r="G69" s="173">
        <v>320</v>
      </c>
      <c r="H69" s="161">
        <f t="shared" si="7"/>
        <v>400</v>
      </c>
      <c r="I69" s="162">
        <f t="shared" si="4"/>
        <v>5</v>
      </c>
      <c r="J69" s="162">
        <f t="shared" si="4"/>
        <v>10</v>
      </c>
      <c r="K69" s="163">
        <f t="shared" si="1"/>
        <v>15</v>
      </c>
      <c r="L69" s="66"/>
      <c r="M69" s="55">
        <f t="shared" si="2"/>
        <v>400</v>
      </c>
      <c r="N69" s="56">
        <f t="shared" si="3"/>
        <v>15</v>
      </c>
      <c r="O69" s="57">
        <f t="shared" si="5"/>
        <v>5</v>
      </c>
      <c r="P69" s="58">
        <f t="shared" si="6"/>
        <v>10</v>
      </c>
    </row>
    <row r="70" spans="2:16" ht="15" customHeight="1">
      <c r="B70" s="157"/>
      <c r="C70" s="168" t="s">
        <v>118</v>
      </c>
      <c r="D70" s="155" t="s">
        <v>54</v>
      </c>
      <c r="E70" s="155" t="s">
        <v>54</v>
      </c>
      <c r="F70" s="174">
        <v>32</v>
      </c>
      <c r="G70" s="174">
        <v>32</v>
      </c>
      <c r="H70" s="153">
        <f t="shared" si="7"/>
        <v>64</v>
      </c>
      <c r="I70" s="145">
        <f t="shared" si="4"/>
        <v>2</v>
      </c>
      <c r="J70" s="145">
        <f t="shared" si="4"/>
        <v>1</v>
      </c>
      <c r="K70" s="146">
        <f t="shared" si="1"/>
        <v>3</v>
      </c>
      <c r="L70" s="66"/>
      <c r="M70" s="55">
        <f t="shared" si="2"/>
        <v>64</v>
      </c>
      <c r="N70" s="56">
        <f t="shared" si="3"/>
        <v>3</v>
      </c>
      <c r="O70" s="57">
        <f t="shared" si="5"/>
        <v>2</v>
      </c>
      <c r="P70" s="58">
        <f t="shared" si="6"/>
        <v>1</v>
      </c>
    </row>
    <row r="71" spans="2:16" ht="15" customHeight="1">
      <c r="B71" s="157"/>
      <c r="C71" s="168" t="s">
        <v>119</v>
      </c>
      <c r="D71" s="155" t="s">
        <v>54</v>
      </c>
      <c r="E71" s="155" t="s">
        <v>54</v>
      </c>
      <c r="F71" s="174">
        <v>32</v>
      </c>
      <c r="G71" s="174">
        <v>32</v>
      </c>
      <c r="H71" s="153">
        <f t="shared" si="7"/>
        <v>64</v>
      </c>
      <c r="I71" s="145">
        <f t="shared" si="4"/>
        <v>2</v>
      </c>
      <c r="J71" s="145">
        <f t="shared" si="4"/>
        <v>1</v>
      </c>
      <c r="K71" s="146">
        <f t="shared" si="1"/>
        <v>3</v>
      </c>
      <c r="L71" s="66"/>
      <c r="M71" s="55">
        <f t="shared" si="2"/>
        <v>64</v>
      </c>
      <c r="N71" s="56">
        <f t="shared" si="3"/>
        <v>3</v>
      </c>
      <c r="O71" s="57">
        <f t="shared" si="5"/>
        <v>2</v>
      </c>
      <c r="P71" s="58">
        <f t="shared" si="6"/>
        <v>1</v>
      </c>
    </row>
    <row r="72" spans="2:16" ht="15" customHeight="1">
      <c r="B72" s="157"/>
      <c r="C72" s="154"/>
      <c r="D72" s="155"/>
      <c r="E72" s="155"/>
      <c r="F72" s="136"/>
      <c r="G72" s="136"/>
      <c r="H72" s="153"/>
      <c r="I72" s="145"/>
      <c r="J72" s="145"/>
      <c r="K72" s="146"/>
      <c r="L72" s="66"/>
      <c r="M72" s="55">
        <f t="shared" si="2"/>
        <v>0</v>
      </c>
      <c r="N72" s="56">
        <f t="shared" si="3"/>
        <v>0</v>
      </c>
      <c r="O72" s="57">
        <f t="shared" si="5"/>
        <v>0</v>
      </c>
      <c r="P72" s="58">
        <f t="shared" si="6"/>
        <v>0</v>
      </c>
    </row>
    <row r="73" spans="2:16" ht="15" customHeight="1">
      <c r="B73" s="157"/>
      <c r="C73" s="164"/>
      <c r="D73" s="157"/>
      <c r="E73" s="156"/>
      <c r="F73" s="136"/>
      <c r="G73" s="136"/>
      <c r="H73" s="153"/>
      <c r="I73" s="145"/>
      <c r="J73" s="145"/>
      <c r="K73" s="146"/>
      <c r="L73" s="66"/>
      <c r="M73" s="55">
        <f t="shared" si="2"/>
        <v>0</v>
      </c>
      <c r="N73" s="56">
        <f t="shared" si="3"/>
        <v>0</v>
      </c>
      <c r="O73" s="57">
        <f t="shared" si="5"/>
        <v>0</v>
      </c>
      <c r="P73" s="58">
        <f t="shared" si="6"/>
        <v>0</v>
      </c>
    </row>
    <row r="74" spans="2:16" ht="15" customHeight="1">
      <c r="B74" s="148"/>
      <c r="C74" s="147"/>
      <c r="D74" s="148"/>
      <c r="E74" s="148"/>
      <c r="F74" s="149"/>
      <c r="G74" s="149"/>
      <c r="H74" s="159"/>
      <c r="I74" s="151"/>
      <c r="J74" s="151"/>
      <c r="K74" s="152"/>
      <c r="L74" s="66"/>
      <c r="M74" s="55">
        <f t="shared" si="2"/>
        <v>0</v>
      </c>
      <c r="N74" s="56">
        <f t="shared" si="3"/>
        <v>0</v>
      </c>
      <c r="O74" s="57">
        <f t="shared" si="5"/>
        <v>0</v>
      </c>
      <c r="P74" s="58">
        <f t="shared" si="6"/>
        <v>0</v>
      </c>
    </row>
    <row r="75" spans="2:16" ht="15" customHeight="1">
      <c r="B75" s="160">
        <v>8</v>
      </c>
      <c r="C75" s="168" t="s">
        <v>120</v>
      </c>
      <c r="D75" s="155" t="s">
        <v>54</v>
      </c>
      <c r="E75" s="155" t="s">
        <v>54</v>
      </c>
      <c r="F75" s="173">
        <v>80</v>
      </c>
      <c r="G75" s="173">
        <v>320</v>
      </c>
      <c r="H75" s="161">
        <f t="shared" si="7"/>
        <v>400</v>
      </c>
      <c r="I75" s="162">
        <f t="shared" si="4"/>
        <v>5</v>
      </c>
      <c r="J75" s="162">
        <f t="shared" si="4"/>
        <v>10</v>
      </c>
      <c r="K75" s="163">
        <f t="shared" si="1"/>
        <v>15</v>
      </c>
      <c r="L75" s="66"/>
      <c r="M75" s="55">
        <f t="shared" si="2"/>
        <v>400</v>
      </c>
      <c r="N75" s="56">
        <f t="shared" si="3"/>
        <v>15</v>
      </c>
      <c r="O75" s="57">
        <f t="shared" si="5"/>
        <v>5</v>
      </c>
      <c r="P75" s="58">
        <f t="shared" si="6"/>
        <v>10</v>
      </c>
    </row>
    <row r="76" spans="2:16" ht="12.75">
      <c r="B76" s="157"/>
      <c r="C76" s="168" t="s">
        <v>121</v>
      </c>
      <c r="D76" s="155" t="s">
        <v>54</v>
      </c>
      <c r="E76" s="155" t="s">
        <v>54</v>
      </c>
      <c r="F76" s="174">
        <v>32</v>
      </c>
      <c r="G76" s="174">
        <v>32</v>
      </c>
      <c r="H76" s="153">
        <f t="shared" si="7"/>
        <v>64</v>
      </c>
      <c r="I76" s="145">
        <f t="shared" si="4"/>
        <v>2</v>
      </c>
      <c r="J76" s="145">
        <f t="shared" si="4"/>
        <v>1</v>
      </c>
      <c r="K76" s="146">
        <f t="shared" si="1"/>
        <v>3</v>
      </c>
      <c r="L76" s="66"/>
      <c r="M76" s="55">
        <f t="shared" si="2"/>
        <v>64</v>
      </c>
      <c r="N76" s="56">
        <f t="shared" si="3"/>
        <v>3</v>
      </c>
      <c r="O76" s="57">
        <f t="shared" si="5"/>
        <v>2</v>
      </c>
      <c r="P76" s="58">
        <f t="shared" si="6"/>
        <v>1</v>
      </c>
    </row>
    <row r="77" spans="2:16" ht="15" customHeight="1">
      <c r="B77" s="157"/>
      <c r="C77" s="168" t="s">
        <v>122</v>
      </c>
      <c r="D77" s="155" t="s">
        <v>54</v>
      </c>
      <c r="E77" s="155" t="s">
        <v>54</v>
      </c>
      <c r="F77" s="174">
        <v>32</v>
      </c>
      <c r="G77" s="174">
        <v>32</v>
      </c>
      <c r="H77" s="153">
        <f t="shared" si="7"/>
        <v>64</v>
      </c>
      <c r="I77" s="145">
        <f t="shared" si="4"/>
        <v>2</v>
      </c>
      <c r="J77" s="145">
        <f t="shared" si="4"/>
        <v>1</v>
      </c>
      <c r="K77" s="146">
        <f t="shared" si="1"/>
        <v>3</v>
      </c>
      <c r="L77" s="66"/>
      <c r="M77" s="55">
        <f t="shared" si="2"/>
        <v>64</v>
      </c>
      <c r="N77" s="56">
        <f t="shared" si="3"/>
        <v>3</v>
      </c>
      <c r="O77" s="57">
        <f t="shared" si="5"/>
        <v>2</v>
      </c>
      <c r="P77" s="58">
        <f t="shared" si="6"/>
        <v>1</v>
      </c>
    </row>
    <row r="78" spans="2:16" ht="15" customHeight="1">
      <c r="B78" s="157"/>
      <c r="C78" s="154"/>
      <c r="D78" s="157"/>
      <c r="E78" s="156"/>
      <c r="F78" s="136"/>
      <c r="G78" s="136"/>
      <c r="H78" s="153"/>
      <c r="I78" s="145"/>
      <c r="J78" s="145"/>
      <c r="K78" s="146"/>
      <c r="L78" s="66"/>
      <c r="M78" s="55">
        <f t="shared" si="2"/>
        <v>0</v>
      </c>
      <c r="N78" s="56">
        <f t="shared" si="3"/>
        <v>0</v>
      </c>
      <c r="O78" s="57">
        <f t="shared" si="5"/>
        <v>0</v>
      </c>
      <c r="P78" s="58">
        <f t="shared" si="6"/>
        <v>0</v>
      </c>
    </row>
    <row r="79" spans="2:16" ht="15" customHeight="1">
      <c r="B79" s="157"/>
      <c r="C79" s="164"/>
      <c r="D79" s="157"/>
      <c r="E79" s="156"/>
      <c r="F79" s="136"/>
      <c r="G79" s="136"/>
      <c r="H79" s="153"/>
      <c r="I79" s="145"/>
      <c r="J79" s="145"/>
      <c r="K79" s="146"/>
      <c r="L79" s="66"/>
      <c r="M79" s="55">
        <f t="shared" si="2"/>
        <v>0</v>
      </c>
      <c r="N79" s="56">
        <f>+SUM(I79:J79)</f>
        <v>0</v>
      </c>
      <c r="O79" s="57">
        <f t="shared" si="5"/>
        <v>0</v>
      </c>
      <c r="P79" s="58">
        <f t="shared" si="6"/>
        <v>0</v>
      </c>
    </row>
    <row r="80" spans="2:16" ht="15" customHeight="1">
      <c r="B80" s="157"/>
      <c r="C80" s="165"/>
      <c r="D80" s="157"/>
      <c r="E80" s="156"/>
      <c r="F80" s="136"/>
      <c r="G80" s="136"/>
      <c r="H80" s="153"/>
      <c r="I80" s="145"/>
      <c r="J80" s="145"/>
      <c r="K80" s="146"/>
      <c r="L80" s="66"/>
      <c r="M80" s="55">
        <f t="shared" si="2"/>
        <v>0</v>
      </c>
      <c r="N80" s="56">
        <f t="shared" si="3"/>
        <v>0</v>
      </c>
      <c r="O80" s="57">
        <f t="shared" si="5"/>
        <v>0</v>
      </c>
      <c r="P80" s="58">
        <f t="shared" si="6"/>
        <v>0</v>
      </c>
    </row>
    <row r="81" spans="2:16" ht="15" customHeight="1">
      <c r="B81" s="157"/>
      <c r="C81" s="147"/>
      <c r="D81" s="148"/>
      <c r="E81" s="148"/>
      <c r="F81" s="149"/>
      <c r="G81" s="149"/>
      <c r="H81" s="150"/>
      <c r="I81" s="151"/>
      <c r="J81" s="151"/>
      <c r="K81" s="166"/>
      <c r="L81" s="66"/>
      <c r="M81" s="55"/>
      <c r="N81" s="56"/>
      <c r="O81" s="57"/>
      <c r="P81" s="58"/>
    </row>
    <row r="82" spans="2:16" ht="15" customHeight="1">
      <c r="B82" s="160">
        <v>9</v>
      </c>
      <c r="C82" s="168" t="s">
        <v>123</v>
      </c>
      <c r="D82" s="155" t="s">
        <v>54</v>
      </c>
      <c r="E82" s="155" t="s">
        <v>54</v>
      </c>
      <c r="F82" s="173">
        <v>64</v>
      </c>
      <c r="G82" s="173">
        <v>128</v>
      </c>
      <c r="H82" s="153">
        <f t="shared" si="7"/>
        <v>192</v>
      </c>
      <c r="I82" s="145">
        <f>+IF(OR($E$13=$D$11,$E$13=$E$11,$E$13=$F$11),O82,"-")</f>
        <v>4</v>
      </c>
      <c r="J82" s="145">
        <f t="shared" si="4"/>
        <v>4</v>
      </c>
      <c r="K82" s="146">
        <f t="shared" si="1"/>
        <v>8</v>
      </c>
      <c r="L82" s="66"/>
      <c r="M82" s="55">
        <f t="shared" ref="M82" si="8">+SUM(F82:G82)</f>
        <v>192</v>
      </c>
      <c r="N82" s="56">
        <f>+SUM(I82:J82)</f>
        <v>8</v>
      </c>
      <c r="O82" s="57">
        <f t="shared" si="5"/>
        <v>4</v>
      </c>
      <c r="P82" s="58">
        <f t="shared" si="6"/>
        <v>4</v>
      </c>
    </row>
    <row r="83" spans="2:16" ht="15" customHeight="1">
      <c r="B83" s="157"/>
      <c r="C83" s="168" t="s">
        <v>124</v>
      </c>
      <c r="D83" s="155" t="s">
        <v>54</v>
      </c>
      <c r="E83" s="155" t="s">
        <v>54</v>
      </c>
      <c r="F83" s="174">
        <v>48</v>
      </c>
      <c r="G83" s="174">
        <v>64</v>
      </c>
      <c r="H83" s="153">
        <f t="shared" si="7"/>
        <v>112</v>
      </c>
      <c r="I83" s="145">
        <f t="shared" si="4"/>
        <v>3</v>
      </c>
      <c r="J83" s="145">
        <f t="shared" si="4"/>
        <v>2</v>
      </c>
      <c r="K83" s="146">
        <f t="shared" si="1"/>
        <v>5</v>
      </c>
      <c r="L83" s="66"/>
      <c r="M83" s="55">
        <f t="shared" si="2"/>
        <v>112</v>
      </c>
      <c r="N83" s="56">
        <f t="shared" si="3"/>
        <v>5</v>
      </c>
      <c r="O83" s="57">
        <f t="shared" si="5"/>
        <v>3</v>
      </c>
      <c r="P83" s="58">
        <f t="shared" si="6"/>
        <v>2</v>
      </c>
    </row>
    <row r="84" spans="2:16" ht="15" customHeight="1">
      <c r="B84" s="157"/>
      <c r="C84" s="168" t="s">
        <v>125</v>
      </c>
      <c r="D84" s="155" t="s">
        <v>54</v>
      </c>
      <c r="E84" s="155" t="s">
        <v>54</v>
      </c>
      <c r="F84" s="174">
        <v>32</v>
      </c>
      <c r="G84" s="174">
        <v>32</v>
      </c>
      <c r="H84" s="153">
        <f t="shared" si="7"/>
        <v>64</v>
      </c>
      <c r="I84" s="145">
        <f t="shared" si="4"/>
        <v>2</v>
      </c>
      <c r="J84" s="145">
        <f t="shared" si="4"/>
        <v>1</v>
      </c>
      <c r="K84" s="146">
        <f t="shared" si="1"/>
        <v>3</v>
      </c>
      <c r="L84" s="66"/>
      <c r="M84" s="55">
        <f t="shared" si="2"/>
        <v>64</v>
      </c>
      <c r="N84" s="56">
        <f t="shared" si="3"/>
        <v>3</v>
      </c>
      <c r="O84" s="57">
        <f t="shared" si="5"/>
        <v>2</v>
      </c>
      <c r="P84" s="58">
        <f t="shared" si="6"/>
        <v>1</v>
      </c>
    </row>
    <row r="85" spans="2:16" ht="15" customHeight="1">
      <c r="B85" s="157"/>
      <c r="C85" s="168" t="s">
        <v>126</v>
      </c>
      <c r="D85" s="155" t="s">
        <v>54</v>
      </c>
      <c r="E85" s="155" t="s">
        <v>54</v>
      </c>
      <c r="F85" s="174">
        <v>48</v>
      </c>
      <c r="G85" s="174">
        <v>64</v>
      </c>
      <c r="H85" s="153">
        <f t="shared" si="7"/>
        <v>112</v>
      </c>
      <c r="I85" s="145">
        <f t="shared" si="4"/>
        <v>3</v>
      </c>
      <c r="J85" s="145">
        <f t="shared" si="4"/>
        <v>2</v>
      </c>
      <c r="K85" s="146">
        <f t="shared" si="1"/>
        <v>5</v>
      </c>
      <c r="L85" s="66"/>
      <c r="M85" s="55">
        <f t="shared" si="2"/>
        <v>112</v>
      </c>
      <c r="N85" s="56">
        <f t="shared" si="3"/>
        <v>5</v>
      </c>
      <c r="O85" s="57">
        <f t="shared" si="5"/>
        <v>3</v>
      </c>
      <c r="P85" s="58">
        <f t="shared" si="6"/>
        <v>2</v>
      </c>
    </row>
    <row r="86" spans="2:16" ht="15" customHeight="1">
      <c r="B86" s="157"/>
      <c r="C86" s="154"/>
      <c r="D86" s="157"/>
      <c r="E86" s="156"/>
      <c r="F86" s="136"/>
      <c r="G86" s="136"/>
      <c r="H86" s="153"/>
      <c r="I86" s="145"/>
      <c r="J86" s="145"/>
      <c r="K86" s="146"/>
      <c r="L86" s="66"/>
      <c r="M86" s="55">
        <f t="shared" si="2"/>
        <v>0</v>
      </c>
      <c r="N86" s="56">
        <f t="shared" si="3"/>
        <v>0</v>
      </c>
      <c r="O86" s="57">
        <f t="shared" si="5"/>
        <v>0</v>
      </c>
      <c r="P86" s="58">
        <f t="shared" si="6"/>
        <v>0</v>
      </c>
    </row>
    <row r="87" spans="2:16" ht="15" customHeight="1">
      <c r="B87" s="148"/>
      <c r="C87" s="147"/>
      <c r="D87" s="148"/>
      <c r="E87" s="148"/>
      <c r="F87" s="149"/>
      <c r="G87" s="149"/>
      <c r="H87" s="159"/>
      <c r="I87" s="151"/>
      <c r="J87" s="151"/>
      <c r="K87" s="152"/>
      <c r="L87" s="66"/>
      <c r="M87" s="55">
        <f t="shared" si="2"/>
        <v>0</v>
      </c>
      <c r="N87" s="56">
        <f t="shared" si="3"/>
        <v>0</v>
      </c>
      <c r="O87" s="57">
        <f t="shared" si="5"/>
        <v>0</v>
      </c>
      <c r="P87" s="58">
        <f t="shared" si="6"/>
        <v>0</v>
      </c>
    </row>
    <row r="88" spans="2:16" ht="15" customHeight="1">
      <c r="B88" s="160">
        <v>10</v>
      </c>
      <c r="C88" s="168" t="s">
        <v>127</v>
      </c>
      <c r="D88" s="155" t="s">
        <v>54</v>
      </c>
      <c r="E88" s="155" t="s">
        <v>54</v>
      </c>
      <c r="F88" s="173">
        <v>64</v>
      </c>
      <c r="G88" s="173">
        <v>128</v>
      </c>
      <c r="H88" s="153">
        <f t="shared" si="7"/>
        <v>192</v>
      </c>
      <c r="I88" s="162">
        <f t="shared" si="4"/>
        <v>4</v>
      </c>
      <c r="J88" s="162">
        <f t="shared" si="4"/>
        <v>4</v>
      </c>
      <c r="K88" s="163">
        <f t="shared" si="1"/>
        <v>8</v>
      </c>
      <c r="L88" s="66"/>
      <c r="M88" s="55">
        <f t="shared" si="2"/>
        <v>192</v>
      </c>
      <c r="N88" s="56">
        <f t="shared" si="3"/>
        <v>8</v>
      </c>
      <c r="O88" s="57">
        <f t="shared" si="5"/>
        <v>4</v>
      </c>
      <c r="P88" s="58">
        <f t="shared" si="6"/>
        <v>4</v>
      </c>
    </row>
    <row r="89" spans="2:16" ht="15" customHeight="1">
      <c r="B89" s="157"/>
      <c r="C89" s="168" t="s">
        <v>128</v>
      </c>
      <c r="D89" s="155" t="s">
        <v>54</v>
      </c>
      <c r="E89" s="155" t="s">
        <v>54</v>
      </c>
      <c r="F89" s="174">
        <v>32</v>
      </c>
      <c r="G89" s="174">
        <v>64</v>
      </c>
      <c r="H89" s="153">
        <f t="shared" si="7"/>
        <v>96</v>
      </c>
      <c r="I89" s="145">
        <f t="shared" si="4"/>
        <v>2</v>
      </c>
      <c r="J89" s="145">
        <f t="shared" si="4"/>
        <v>2</v>
      </c>
      <c r="K89" s="146">
        <f t="shared" si="1"/>
        <v>4</v>
      </c>
      <c r="L89" s="66"/>
      <c r="M89" s="55">
        <f t="shared" si="2"/>
        <v>96</v>
      </c>
      <c r="N89" s="56">
        <f t="shared" si="3"/>
        <v>4</v>
      </c>
      <c r="O89" s="57">
        <f t="shared" si="5"/>
        <v>2</v>
      </c>
      <c r="P89" s="58">
        <f t="shared" si="6"/>
        <v>2</v>
      </c>
    </row>
    <row r="90" spans="2:16" ht="15" customHeight="1">
      <c r="B90" s="157"/>
      <c r="C90" s="168" t="s">
        <v>129</v>
      </c>
      <c r="D90" s="155" t="s">
        <v>54</v>
      </c>
      <c r="E90" s="155" t="s">
        <v>54</v>
      </c>
      <c r="F90" s="174">
        <v>48</v>
      </c>
      <c r="G90" s="174">
        <v>64</v>
      </c>
      <c r="H90" s="153">
        <f t="shared" si="7"/>
        <v>112</v>
      </c>
      <c r="I90" s="145">
        <f t="shared" si="4"/>
        <v>3</v>
      </c>
      <c r="J90" s="145">
        <f t="shared" si="4"/>
        <v>2</v>
      </c>
      <c r="K90" s="146">
        <f t="shared" si="1"/>
        <v>5</v>
      </c>
      <c r="L90" s="66"/>
      <c r="M90" s="55">
        <f t="shared" si="2"/>
        <v>112</v>
      </c>
      <c r="N90" s="56">
        <f t="shared" si="3"/>
        <v>5</v>
      </c>
      <c r="O90" s="57">
        <f t="shared" si="5"/>
        <v>3</v>
      </c>
      <c r="P90" s="58">
        <f t="shared" si="6"/>
        <v>2</v>
      </c>
    </row>
    <row r="91" spans="2:16" ht="15" customHeight="1">
      <c r="B91" s="157"/>
      <c r="C91" s="168" t="s">
        <v>130</v>
      </c>
      <c r="D91" s="155" t="s">
        <v>54</v>
      </c>
      <c r="E91" s="155" t="s">
        <v>54</v>
      </c>
      <c r="F91" s="174">
        <v>32</v>
      </c>
      <c r="G91" s="174">
        <v>32</v>
      </c>
      <c r="H91" s="153">
        <f t="shared" si="7"/>
        <v>64</v>
      </c>
      <c r="I91" s="145">
        <f t="shared" si="4"/>
        <v>2</v>
      </c>
      <c r="J91" s="145">
        <f t="shared" si="4"/>
        <v>1</v>
      </c>
      <c r="K91" s="146">
        <f t="shared" si="1"/>
        <v>3</v>
      </c>
      <c r="L91" s="66"/>
      <c r="M91" s="55">
        <f t="shared" si="2"/>
        <v>64</v>
      </c>
      <c r="N91" s="56">
        <f t="shared" si="3"/>
        <v>3</v>
      </c>
      <c r="O91" s="57">
        <f t="shared" si="5"/>
        <v>2</v>
      </c>
      <c r="P91" s="58">
        <f t="shared" si="6"/>
        <v>1</v>
      </c>
    </row>
    <row r="92" spans="2:16" ht="15" customHeight="1">
      <c r="B92" s="157"/>
      <c r="C92" s="168"/>
      <c r="D92" s="155"/>
      <c r="E92" s="155"/>
      <c r="F92" s="174"/>
      <c r="G92" s="174"/>
      <c r="H92" s="153"/>
      <c r="I92" s="145"/>
      <c r="J92" s="145"/>
      <c r="K92" s="146"/>
      <c r="L92" s="66"/>
      <c r="M92" s="55"/>
      <c r="N92" s="56"/>
      <c r="O92" s="57"/>
      <c r="P92" s="58"/>
    </row>
    <row r="93" spans="2:16" ht="15" customHeight="1">
      <c r="B93" s="157"/>
      <c r="C93" s="168"/>
      <c r="D93" s="155"/>
      <c r="E93" s="155"/>
      <c r="F93" s="174"/>
      <c r="G93" s="174"/>
      <c r="H93" s="153"/>
      <c r="I93" s="145"/>
      <c r="J93" s="145"/>
      <c r="K93" s="146"/>
      <c r="L93" s="66"/>
      <c r="M93" s="55"/>
      <c r="N93" s="56"/>
      <c r="O93" s="57"/>
      <c r="P93" s="58"/>
    </row>
    <row r="94" spans="2:16" ht="15" customHeight="1">
      <c r="B94" s="157"/>
      <c r="C94" s="158"/>
      <c r="D94" s="148"/>
      <c r="E94" s="148"/>
      <c r="F94" s="136"/>
      <c r="G94" s="136"/>
      <c r="H94" s="153">
        <f t="shared" si="7"/>
        <v>0</v>
      </c>
      <c r="I94" s="145">
        <f t="shared" si="4"/>
        <v>0</v>
      </c>
      <c r="J94" s="145">
        <f t="shared" si="4"/>
        <v>0</v>
      </c>
      <c r="K94" s="146">
        <f t="shared" si="1"/>
        <v>0</v>
      </c>
      <c r="L94" s="66"/>
      <c r="M94" s="55">
        <f t="shared" si="2"/>
        <v>0</v>
      </c>
      <c r="N94" s="56">
        <f t="shared" si="3"/>
        <v>0</v>
      </c>
      <c r="O94" s="57">
        <f t="shared" si="5"/>
        <v>0</v>
      </c>
      <c r="P94" s="58">
        <f t="shared" si="6"/>
        <v>0</v>
      </c>
    </row>
    <row r="95" spans="2:16" ht="15" customHeight="1">
      <c r="B95" s="160">
        <v>11</v>
      </c>
      <c r="C95" s="168" t="s">
        <v>131</v>
      </c>
      <c r="D95" s="134" t="s">
        <v>54</v>
      </c>
      <c r="E95" s="172" t="s">
        <v>54</v>
      </c>
      <c r="F95" s="173">
        <v>80</v>
      </c>
      <c r="G95" s="173">
        <v>160</v>
      </c>
      <c r="H95" s="161">
        <f t="shared" si="7"/>
        <v>240</v>
      </c>
      <c r="I95" s="162">
        <f t="shared" si="4"/>
        <v>5</v>
      </c>
      <c r="J95" s="162">
        <f t="shared" si="4"/>
        <v>5</v>
      </c>
      <c r="K95" s="163">
        <f t="shared" si="1"/>
        <v>10</v>
      </c>
      <c r="L95" s="66"/>
      <c r="M95" s="55">
        <f t="shared" si="2"/>
        <v>240</v>
      </c>
      <c r="N95" s="56">
        <f t="shared" si="3"/>
        <v>10</v>
      </c>
      <c r="O95" s="57">
        <f t="shared" si="5"/>
        <v>5</v>
      </c>
      <c r="P95" s="58">
        <f t="shared" si="6"/>
        <v>5</v>
      </c>
    </row>
    <row r="96" spans="2:16" ht="15" customHeight="1">
      <c r="B96" s="157"/>
      <c r="C96" s="168" t="s">
        <v>132</v>
      </c>
      <c r="D96" s="139" t="s">
        <v>54</v>
      </c>
      <c r="E96" s="155" t="s">
        <v>54</v>
      </c>
      <c r="F96" s="174">
        <v>48</v>
      </c>
      <c r="G96" s="174">
        <v>64</v>
      </c>
      <c r="H96" s="153">
        <f t="shared" si="7"/>
        <v>112</v>
      </c>
      <c r="I96" s="145">
        <f t="shared" si="4"/>
        <v>3</v>
      </c>
      <c r="J96" s="145">
        <f t="shared" si="4"/>
        <v>2</v>
      </c>
      <c r="K96" s="146">
        <f t="shared" si="1"/>
        <v>5</v>
      </c>
      <c r="L96" s="66"/>
      <c r="M96" s="55">
        <f t="shared" si="2"/>
        <v>112</v>
      </c>
      <c r="N96" s="56">
        <f t="shared" si="3"/>
        <v>5</v>
      </c>
      <c r="O96" s="57">
        <f t="shared" si="5"/>
        <v>3</v>
      </c>
      <c r="P96" s="58">
        <f t="shared" si="6"/>
        <v>2</v>
      </c>
    </row>
    <row r="97" spans="2:16" ht="15" customHeight="1">
      <c r="B97" s="157"/>
      <c r="C97" s="168" t="s">
        <v>133</v>
      </c>
      <c r="D97" s="139" t="s">
        <v>54</v>
      </c>
      <c r="E97" s="155" t="s">
        <v>54</v>
      </c>
      <c r="F97" s="174">
        <v>48</v>
      </c>
      <c r="G97" s="174">
        <v>64</v>
      </c>
      <c r="H97" s="153">
        <f t="shared" si="7"/>
        <v>112</v>
      </c>
      <c r="I97" s="145">
        <f t="shared" si="4"/>
        <v>3</v>
      </c>
      <c r="J97" s="145">
        <f t="shared" si="4"/>
        <v>2</v>
      </c>
      <c r="K97" s="146">
        <f t="shared" si="1"/>
        <v>5</v>
      </c>
      <c r="L97" s="66"/>
      <c r="M97" s="55">
        <f t="shared" si="2"/>
        <v>112</v>
      </c>
      <c r="N97" s="56">
        <f t="shared" si="3"/>
        <v>5</v>
      </c>
      <c r="O97" s="57">
        <f t="shared" si="5"/>
        <v>3</v>
      </c>
      <c r="P97" s="58">
        <f t="shared" si="6"/>
        <v>2</v>
      </c>
    </row>
    <row r="98" spans="2:16" ht="15" customHeight="1">
      <c r="B98" s="157"/>
      <c r="C98" s="168"/>
      <c r="D98" s="139"/>
      <c r="E98" s="155"/>
      <c r="F98" s="174"/>
      <c r="G98" s="174"/>
      <c r="H98" s="153"/>
      <c r="I98" s="145"/>
      <c r="J98" s="145"/>
      <c r="K98" s="146"/>
      <c r="L98" s="66"/>
      <c r="M98" s="55"/>
      <c r="N98" s="56"/>
      <c r="O98" s="57"/>
      <c r="P98" s="58"/>
    </row>
    <row r="99" spans="2:16" ht="15" customHeight="1">
      <c r="B99" s="157"/>
      <c r="C99" s="168"/>
      <c r="D99" s="139"/>
      <c r="E99" s="155"/>
      <c r="F99" s="174"/>
      <c r="G99" s="174"/>
      <c r="H99" s="153"/>
      <c r="I99" s="145"/>
      <c r="J99" s="145"/>
      <c r="K99" s="146"/>
      <c r="L99" s="66"/>
      <c r="M99" s="55"/>
      <c r="N99" s="56"/>
      <c r="O99" s="57"/>
      <c r="P99" s="58"/>
    </row>
    <row r="100" spans="2:16" ht="15" customHeight="1">
      <c r="B100" s="157"/>
      <c r="C100" s="168"/>
      <c r="D100" s="139"/>
      <c r="E100" s="155"/>
      <c r="F100" s="174"/>
      <c r="G100" s="174"/>
      <c r="H100" s="153"/>
      <c r="I100" s="145"/>
      <c r="J100" s="145"/>
      <c r="K100" s="146"/>
      <c r="L100" s="66"/>
      <c r="M100" s="55"/>
      <c r="N100" s="56"/>
      <c r="O100" s="57"/>
      <c r="P100" s="58"/>
    </row>
    <row r="101" spans="2:16" ht="15" customHeight="1">
      <c r="B101" s="157"/>
      <c r="C101" s="168"/>
      <c r="D101" s="139"/>
      <c r="E101" s="155"/>
      <c r="F101" s="174"/>
      <c r="G101" s="174"/>
      <c r="H101" s="153"/>
      <c r="I101" s="145"/>
      <c r="J101" s="145"/>
      <c r="K101" s="146"/>
      <c r="L101" s="66"/>
      <c r="M101" s="55"/>
      <c r="N101" s="56"/>
      <c r="O101" s="57"/>
      <c r="P101" s="58"/>
    </row>
    <row r="102" spans="2:16" ht="15" customHeight="1">
      <c r="B102" s="148"/>
      <c r="C102" s="168"/>
      <c r="D102" s="170"/>
      <c r="E102" s="171"/>
      <c r="F102" s="174"/>
      <c r="G102" s="174"/>
      <c r="H102" s="150">
        <f t="shared" si="7"/>
        <v>0</v>
      </c>
      <c r="I102" s="151">
        <f t="shared" ref="I102" si="9">+IF(OR($E$13=$D$11,$E$13=$E$11,$E$13=$F$11),O102,"-")</f>
        <v>0</v>
      </c>
      <c r="J102" s="151">
        <f t="shared" ref="J102" si="10">+IF(OR($E$13=$D$11,$E$13=$E$11,$E$13=$F$11),P102,"-")</f>
        <v>0</v>
      </c>
      <c r="K102" s="152">
        <f t="shared" ref="K102" si="11">+N102</f>
        <v>0</v>
      </c>
      <c r="L102" s="66"/>
      <c r="M102" s="55">
        <f t="shared" ref="M102" si="12">+SUM(F102:G102)</f>
        <v>0</v>
      </c>
      <c r="N102" s="56">
        <f t="shared" ref="N102" si="13">+SUM(I102:J102)</f>
        <v>0</v>
      </c>
      <c r="O102" s="57">
        <f t="shared" si="5"/>
        <v>0</v>
      </c>
      <c r="P102" s="58">
        <f t="shared" si="6"/>
        <v>0</v>
      </c>
    </row>
    <row r="103" spans="2:16" ht="15" customHeight="1">
      <c r="B103" s="157">
        <v>12</v>
      </c>
      <c r="C103" s="167" t="s">
        <v>134</v>
      </c>
      <c r="D103" s="155" t="s">
        <v>54</v>
      </c>
      <c r="E103" s="155" t="s">
        <v>54</v>
      </c>
      <c r="F103" s="173">
        <v>48</v>
      </c>
      <c r="G103" s="173">
        <v>64</v>
      </c>
      <c r="H103" s="153">
        <f t="shared" si="7"/>
        <v>112</v>
      </c>
      <c r="I103" s="145">
        <f t="shared" ref="I103:I146" si="14">+IF(OR($E$13=$D$11,$E$13=$E$11,$E$13=$F$11),O103,"-")</f>
        <v>3</v>
      </c>
      <c r="J103" s="145">
        <f t="shared" ref="J103:J146" si="15">+IF(OR($E$13=$D$11,$E$13=$E$11,$E$13=$F$11),P103,"-")</f>
        <v>2</v>
      </c>
      <c r="K103" s="146">
        <f t="shared" ref="K103:K146" si="16">+N103</f>
        <v>5</v>
      </c>
      <c r="L103" s="66"/>
      <c r="M103" s="55">
        <f t="shared" ref="M103:M114" si="17">+SUM(F103:G103)</f>
        <v>112</v>
      </c>
      <c r="N103" s="56">
        <f t="shared" ref="N103:N114" si="18">+SUM(I103:J103)</f>
        <v>5</v>
      </c>
      <c r="O103" s="57">
        <f t="shared" si="5"/>
        <v>3</v>
      </c>
      <c r="P103" s="58">
        <f t="shared" si="6"/>
        <v>2</v>
      </c>
    </row>
    <row r="104" spans="2:16" ht="15" customHeight="1">
      <c r="B104" s="157"/>
      <c r="C104" s="168" t="s">
        <v>90</v>
      </c>
      <c r="D104" s="155" t="s">
        <v>54</v>
      </c>
      <c r="E104" s="155" t="s">
        <v>54</v>
      </c>
      <c r="F104" s="174">
        <v>80</v>
      </c>
      <c r="G104" s="174">
        <v>160</v>
      </c>
      <c r="H104" s="153">
        <f t="shared" si="7"/>
        <v>240</v>
      </c>
      <c r="I104" s="145">
        <f t="shared" si="14"/>
        <v>5</v>
      </c>
      <c r="J104" s="145">
        <f t="shared" si="15"/>
        <v>5</v>
      </c>
      <c r="K104" s="146">
        <f t="shared" si="16"/>
        <v>10</v>
      </c>
      <c r="L104" s="66"/>
      <c r="M104" s="55">
        <f t="shared" si="17"/>
        <v>240</v>
      </c>
      <c r="N104" s="56">
        <f t="shared" si="18"/>
        <v>10</v>
      </c>
      <c r="O104" s="57">
        <f t="shared" si="5"/>
        <v>5</v>
      </c>
      <c r="P104" s="58">
        <f t="shared" si="6"/>
        <v>5</v>
      </c>
    </row>
    <row r="105" spans="2:16" ht="15" customHeight="1">
      <c r="B105" s="157"/>
      <c r="C105" s="168" t="s">
        <v>135</v>
      </c>
      <c r="D105" s="155" t="s">
        <v>54</v>
      </c>
      <c r="E105" s="155" t="s">
        <v>54</v>
      </c>
      <c r="F105" s="174">
        <v>48</v>
      </c>
      <c r="G105" s="174">
        <v>64</v>
      </c>
      <c r="H105" s="153">
        <f t="shared" si="7"/>
        <v>112</v>
      </c>
      <c r="I105" s="145">
        <f t="shared" si="14"/>
        <v>3</v>
      </c>
      <c r="J105" s="145">
        <f t="shared" si="15"/>
        <v>2</v>
      </c>
      <c r="K105" s="146">
        <f t="shared" si="16"/>
        <v>5</v>
      </c>
      <c r="L105" s="66"/>
      <c r="M105" s="55">
        <f t="shared" si="17"/>
        <v>112</v>
      </c>
      <c r="N105" s="56">
        <f t="shared" si="18"/>
        <v>5</v>
      </c>
      <c r="O105" s="57">
        <f t="shared" si="5"/>
        <v>3</v>
      </c>
      <c r="P105" s="58">
        <f t="shared" si="6"/>
        <v>2</v>
      </c>
    </row>
    <row r="106" spans="2:16" ht="15" customHeight="1">
      <c r="B106" s="157"/>
      <c r="C106" s="168"/>
      <c r="D106" s="155"/>
      <c r="E106" s="155"/>
      <c r="F106" s="174"/>
      <c r="G106" s="174"/>
      <c r="H106" s="153"/>
      <c r="I106" s="145"/>
      <c r="J106" s="145"/>
      <c r="K106" s="146"/>
      <c r="L106" s="66"/>
      <c r="M106" s="55"/>
      <c r="N106" s="56"/>
      <c r="O106" s="57"/>
      <c r="P106" s="58"/>
    </row>
    <row r="107" spans="2:16" ht="15" customHeight="1">
      <c r="B107" s="157"/>
      <c r="C107" s="168"/>
      <c r="D107" s="155"/>
      <c r="E107" s="155"/>
      <c r="F107" s="174"/>
      <c r="G107" s="174"/>
      <c r="H107" s="153"/>
      <c r="I107" s="145"/>
      <c r="J107" s="145"/>
      <c r="K107" s="146"/>
      <c r="L107" s="66"/>
      <c r="M107" s="55"/>
      <c r="N107" s="56"/>
      <c r="O107" s="57"/>
      <c r="P107" s="58"/>
    </row>
    <row r="108" spans="2:16" ht="15" customHeight="1">
      <c r="B108" s="157"/>
      <c r="C108" s="168"/>
      <c r="D108" s="155"/>
      <c r="E108" s="155"/>
      <c r="F108" s="174"/>
      <c r="G108" s="174"/>
      <c r="H108" s="153"/>
      <c r="I108" s="145"/>
      <c r="J108" s="145"/>
      <c r="K108" s="146"/>
      <c r="L108" s="66"/>
      <c r="M108" s="55"/>
      <c r="N108" s="56"/>
      <c r="O108" s="57"/>
      <c r="P108" s="58"/>
    </row>
    <row r="109" spans="2:16" ht="15" customHeight="1">
      <c r="B109" s="157"/>
      <c r="C109" s="168"/>
      <c r="D109" s="155"/>
      <c r="E109" s="155"/>
      <c r="F109" s="174"/>
      <c r="G109" s="174"/>
      <c r="H109" s="153"/>
      <c r="I109" s="145"/>
      <c r="J109" s="145"/>
      <c r="K109" s="146"/>
      <c r="L109" s="66"/>
      <c r="M109" s="55"/>
      <c r="N109" s="56"/>
      <c r="O109" s="57"/>
      <c r="P109" s="58"/>
    </row>
    <row r="110" spans="2:16" ht="15" customHeight="1">
      <c r="B110" s="148"/>
      <c r="C110" s="169"/>
      <c r="D110" s="155"/>
      <c r="E110" s="155"/>
      <c r="F110" s="174"/>
      <c r="G110" s="174"/>
      <c r="H110" s="150">
        <f>IF($C110&gt;0,$M110,0)</f>
        <v>0</v>
      </c>
      <c r="I110" s="151">
        <f>+IF(OR($E$13=$D$11,$E$13=$E$11,$E$13=$F$11),O110,"-")</f>
        <v>0</v>
      </c>
      <c r="J110" s="151">
        <f>+IF(OR($E$13=$D$11,$E$13=$E$11,$E$13=$F$11),P110,"-")</f>
        <v>0</v>
      </c>
      <c r="K110" s="152">
        <f>+N110</f>
        <v>0</v>
      </c>
      <c r="L110" s="66"/>
      <c r="M110" s="55">
        <f t="shared" si="17"/>
        <v>0</v>
      </c>
      <c r="N110" s="56">
        <f>+SUM(I110:J110)</f>
        <v>0</v>
      </c>
      <c r="O110" s="57">
        <f t="shared" si="5"/>
        <v>0</v>
      </c>
      <c r="P110" s="58">
        <f t="shared" si="6"/>
        <v>0</v>
      </c>
    </row>
    <row r="111" spans="2:16" ht="15" customHeight="1">
      <c r="B111" s="160" t="s">
        <v>140</v>
      </c>
      <c r="C111" s="167" t="s">
        <v>136</v>
      </c>
      <c r="D111" s="134" t="s">
        <v>54</v>
      </c>
      <c r="E111" s="134" t="s">
        <v>54</v>
      </c>
      <c r="F111" s="173">
        <v>16</v>
      </c>
      <c r="G111" s="173">
        <v>320</v>
      </c>
      <c r="H111" s="242">
        <f t="shared" si="7"/>
        <v>336</v>
      </c>
      <c r="I111" s="162">
        <f t="shared" si="14"/>
        <v>1</v>
      </c>
      <c r="J111" s="162">
        <f t="shared" si="15"/>
        <v>10</v>
      </c>
      <c r="K111" s="163">
        <f t="shared" si="16"/>
        <v>11</v>
      </c>
      <c r="L111" s="66"/>
      <c r="M111" s="55">
        <f t="shared" si="17"/>
        <v>336</v>
      </c>
      <c r="N111" s="56">
        <f t="shared" si="18"/>
        <v>11</v>
      </c>
      <c r="O111" s="57">
        <f t="shared" si="5"/>
        <v>1</v>
      </c>
      <c r="P111" s="58">
        <f t="shared" si="6"/>
        <v>10</v>
      </c>
    </row>
    <row r="112" spans="2:16" ht="15" customHeight="1">
      <c r="B112" s="157"/>
      <c r="C112" s="168" t="s">
        <v>137</v>
      </c>
      <c r="D112" s="139" t="s">
        <v>54</v>
      </c>
      <c r="E112" s="139" t="s">
        <v>54</v>
      </c>
      <c r="F112" s="174">
        <v>16</v>
      </c>
      <c r="G112" s="174">
        <v>320</v>
      </c>
      <c r="H112" s="144">
        <f t="shared" si="7"/>
        <v>336</v>
      </c>
      <c r="I112" s="145">
        <f t="shared" si="14"/>
        <v>1</v>
      </c>
      <c r="J112" s="145">
        <f t="shared" si="15"/>
        <v>10</v>
      </c>
      <c r="K112" s="146">
        <f t="shared" si="16"/>
        <v>11</v>
      </c>
      <c r="L112" s="66"/>
      <c r="M112" s="55">
        <f t="shared" si="17"/>
        <v>336</v>
      </c>
      <c r="N112" s="56">
        <f t="shared" si="18"/>
        <v>11</v>
      </c>
      <c r="O112" s="57">
        <f t="shared" si="5"/>
        <v>1</v>
      </c>
      <c r="P112" s="58">
        <f t="shared" si="6"/>
        <v>10</v>
      </c>
    </row>
    <row r="113" spans="2:16" ht="15" customHeight="1">
      <c r="B113" s="157"/>
      <c r="C113" s="168" t="s">
        <v>138</v>
      </c>
      <c r="D113" s="139" t="s">
        <v>54</v>
      </c>
      <c r="E113" s="139" t="s">
        <v>54</v>
      </c>
      <c r="F113" s="174">
        <v>16</v>
      </c>
      <c r="G113" s="174">
        <v>320</v>
      </c>
      <c r="H113" s="144">
        <f t="shared" si="7"/>
        <v>336</v>
      </c>
      <c r="I113" s="145">
        <f t="shared" si="14"/>
        <v>1</v>
      </c>
      <c r="J113" s="145">
        <f t="shared" si="15"/>
        <v>10</v>
      </c>
      <c r="K113" s="146">
        <f t="shared" si="16"/>
        <v>11</v>
      </c>
      <c r="L113" s="66"/>
      <c r="M113" s="55">
        <f t="shared" si="17"/>
        <v>336</v>
      </c>
      <c r="N113" s="56">
        <f t="shared" si="18"/>
        <v>11</v>
      </c>
      <c r="O113" s="57">
        <f t="shared" si="5"/>
        <v>1</v>
      </c>
      <c r="P113" s="58">
        <f t="shared" si="6"/>
        <v>10</v>
      </c>
    </row>
    <row r="114" spans="2:16" ht="15" customHeight="1">
      <c r="B114" s="157"/>
      <c r="C114" s="168" t="s">
        <v>139</v>
      </c>
      <c r="D114" s="139" t="s">
        <v>54</v>
      </c>
      <c r="E114" s="139" t="s">
        <v>54</v>
      </c>
      <c r="F114" s="174">
        <v>16</v>
      </c>
      <c r="G114" s="174">
        <v>320</v>
      </c>
      <c r="H114" s="144">
        <f t="shared" si="7"/>
        <v>336</v>
      </c>
      <c r="I114" s="145">
        <f t="shared" si="14"/>
        <v>1</v>
      </c>
      <c r="J114" s="145">
        <f t="shared" si="15"/>
        <v>10</v>
      </c>
      <c r="K114" s="146">
        <f t="shared" si="16"/>
        <v>11</v>
      </c>
      <c r="L114" s="66"/>
      <c r="M114" s="55">
        <f t="shared" si="17"/>
        <v>336</v>
      </c>
      <c r="N114" s="56">
        <f t="shared" si="18"/>
        <v>11</v>
      </c>
      <c r="O114" s="57">
        <f t="shared" si="5"/>
        <v>1</v>
      </c>
      <c r="P114" s="58">
        <f t="shared" si="6"/>
        <v>10</v>
      </c>
    </row>
    <row r="115" spans="2:16" ht="15" customHeight="1">
      <c r="B115" s="157"/>
      <c r="C115" s="168"/>
      <c r="D115" s="139"/>
      <c r="E115" s="139"/>
      <c r="F115" s="174"/>
      <c r="G115" s="174"/>
      <c r="H115" s="144"/>
      <c r="I115" s="145"/>
      <c r="J115" s="145"/>
      <c r="K115" s="146"/>
      <c r="L115" s="66"/>
      <c r="M115" s="55"/>
      <c r="N115" s="56"/>
      <c r="O115" s="57"/>
      <c r="P115" s="58"/>
    </row>
    <row r="116" spans="2:16" ht="15" customHeight="1">
      <c r="B116" s="157"/>
      <c r="C116" s="168"/>
      <c r="D116" s="139"/>
      <c r="E116" s="139"/>
      <c r="F116" s="174"/>
      <c r="G116" s="174"/>
      <c r="H116" s="144"/>
      <c r="I116" s="145"/>
      <c r="J116" s="145"/>
      <c r="K116" s="146"/>
      <c r="L116" s="66"/>
      <c r="M116" s="55"/>
      <c r="N116" s="56"/>
      <c r="O116" s="57"/>
      <c r="P116" s="58"/>
    </row>
    <row r="117" spans="2:16" ht="15" customHeight="1">
      <c r="B117" s="157"/>
      <c r="C117" s="168"/>
      <c r="D117" s="139"/>
      <c r="E117" s="139"/>
      <c r="F117" s="174"/>
      <c r="G117" s="174"/>
      <c r="H117" s="144"/>
      <c r="I117" s="145"/>
      <c r="J117" s="145"/>
      <c r="K117" s="146"/>
      <c r="L117" s="66"/>
      <c r="M117" s="55"/>
      <c r="N117" s="56"/>
      <c r="O117" s="57"/>
      <c r="P117" s="58"/>
    </row>
    <row r="118" spans="2:16" ht="15" customHeight="1">
      <c r="B118" s="157"/>
      <c r="C118" s="168"/>
      <c r="D118" s="139"/>
      <c r="E118" s="139"/>
      <c r="F118" s="174"/>
      <c r="G118" s="174"/>
      <c r="H118" s="144"/>
      <c r="I118" s="145"/>
      <c r="J118" s="145"/>
      <c r="K118" s="146"/>
      <c r="L118" s="66"/>
      <c r="M118" s="55"/>
      <c r="N118" s="56"/>
      <c r="O118" s="57"/>
      <c r="P118" s="58"/>
    </row>
    <row r="119" spans="2:16" ht="15" customHeight="1">
      <c r="B119" s="148"/>
      <c r="C119" s="169"/>
      <c r="D119" s="170"/>
      <c r="E119" s="170"/>
      <c r="F119" s="175"/>
      <c r="G119" s="175"/>
      <c r="H119" s="150"/>
      <c r="I119" s="151"/>
      <c r="J119" s="151"/>
      <c r="K119" s="152"/>
      <c r="L119" s="66"/>
      <c r="M119" s="55"/>
      <c r="N119" s="56"/>
      <c r="O119" s="57"/>
      <c r="P119" s="58"/>
    </row>
    <row r="120" spans="2:16" ht="15" customHeight="1">
      <c r="B120" s="160"/>
      <c r="C120" s="167"/>
      <c r="D120" s="134"/>
      <c r="E120" s="172"/>
      <c r="F120" s="173"/>
      <c r="G120" s="173"/>
      <c r="H120" s="161"/>
      <c r="I120" s="162"/>
      <c r="J120" s="162"/>
      <c r="K120" s="163"/>
      <c r="L120" s="66"/>
      <c r="M120" s="55"/>
      <c r="N120" s="56"/>
      <c r="O120" s="57"/>
      <c r="P120" s="58"/>
    </row>
    <row r="121" spans="2:16" ht="15" customHeight="1">
      <c r="B121" s="157"/>
      <c r="C121" s="168"/>
      <c r="D121" s="139"/>
      <c r="E121" s="155"/>
      <c r="F121" s="174"/>
      <c r="G121" s="174"/>
      <c r="H121" s="153"/>
      <c r="I121" s="145"/>
      <c r="J121" s="145"/>
      <c r="K121" s="146"/>
      <c r="L121" s="66"/>
      <c r="M121" s="55"/>
      <c r="N121" s="56"/>
      <c r="O121" s="57"/>
      <c r="P121" s="58"/>
    </row>
    <row r="122" spans="2:16" ht="15" customHeight="1">
      <c r="B122" s="157"/>
      <c r="C122" s="168"/>
      <c r="D122" s="139"/>
      <c r="E122" s="155"/>
      <c r="F122" s="174"/>
      <c r="G122" s="174"/>
      <c r="H122" s="153"/>
      <c r="I122" s="145"/>
      <c r="J122" s="145"/>
      <c r="K122" s="146"/>
      <c r="L122" s="66"/>
      <c r="M122" s="55"/>
      <c r="N122" s="56"/>
      <c r="O122" s="57"/>
      <c r="P122" s="58"/>
    </row>
    <row r="123" spans="2:16" ht="15" customHeight="1">
      <c r="B123" s="157"/>
      <c r="C123" s="168"/>
      <c r="D123" s="139"/>
      <c r="E123" s="155"/>
      <c r="F123" s="174"/>
      <c r="G123" s="174"/>
      <c r="H123" s="153"/>
      <c r="I123" s="145"/>
      <c r="J123" s="145"/>
      <c r="K123" s="146"/>
      <c r="L123" s="66"/>
      <c r="M123" s="55"/>
      <c r="N123" s="56"/>
      <c r="O123" s="57"/>
      <c r="P123" s="58"/>
    </row>
    <row r="124" spans="2:16" ht="15" customHeight="1">
      <c r="B124" s="157"/>
      <c r="C124" s="168"/>
      <c r="D124" s="139"/>
      <c r="E124" s="155"/>
      <c r="F124" s="174"/>
      <c r="G124" s="174"/>
      <c r="H124" s="153"/>
      <c r="I124" s="145"/>
      <c r="J124" s="145"/>
      <c r="K124" s="146"/>
      <c r="L124" s="66"/>
      <c r="M124" s="55"/>
      <c r="N124" s="56"/>
      <c r="O124" s="57"/>
      <c r="P124" s="58"/>
    </row>
    <row r="125" spans="2:16" ht="15" customHeight="1">
      <c r="B125" s="157"/>
      <c r="C125" s="168"/>
      <c r="D125" s="139"/>
      <c r="E125" s="155"/>
      <c r="F125" s="174"/>
      <c r="G125" s="174"/>
      <c r="H125" s="153"/>
      <c r="I125" s="145"/>
      <c r="J125" s="145"/>
      <c r="K125" s="146"/>
      <c r="L125" s="66"/>
      <c r="M125" s="55"/>
      <c r="N125" s="56"/>
      <c r="O125" s="57"/>
      <c r="P125" s="58"/>
    </row>
    <row r="126" spans="2:16" ht="15" customHeight="1">
      <c r="B126" s="157"/>
      <c r="C126" s="168"/>
      <c r="D126" s="139"/>
      <c r="E126" s="155"/>
      <c r="F126" s="174"/>
      <c r="G126" s="174"/>
      <c r="H126" s="153"/>
      <c r="I126" s="145"/>
      <c r="J126" s="145"/>
      <c r="K126" s="146"/>
      <c r="L126" s="66"/>
      <c r="M126" s="55"/>
      <c r="N126" s="56"/>
      <c r="O126" s="57"/>
      <c r="P126" s="58"/>
    </row>
    <row r="127" spans="2:16" ht="15" customHeight="1">
      <c r="B127" s="148"/>
      <c r="C127" s="169"/>
      <c r="D127" s="170"/>
      <c r="E127" s="171"/>
      <c r="F127" s="175"/>
      <c r="G127" s="175"/>
      <c r="H127" s="159"/>
      <c r="I127" s="151"/>
      <c r="J127" s="151"/>
      <c r="K127" s="152"/>
      <c r="L127" s="66"/>
      <c r="M127" s="55"/>
      <c r="N127" s="56"/>
      <c r="O127" s="57"/>
      <c r="P127" s="58"/>
    </row>
    <row r="128" spans="2:16" ht="15" customHeight="1">
      <c r="B128" s="160"/>
      <c r="C128" s="167"/>
      <c r="D128" s="134"/>
      <c r="E128" s="172"/>
      <c r="F128" s="173"/>
      <c r="G128" s="173"/>
      <c r="H128" s="161"/>
      <c r="I128" s="162"/>
      <c r="J128" s="162"/>
      <c r="K128" s="163"/>
      <c r="L128" s="66"/>
      <c r="M128" s="55"/>
      <c r="N128" s="56"/>
      <c r="O128" s="57"/>
      <c r="P128" s="58"/>
    </row>
    <row r="129" spans="2:16" ht="15" customHeight="1">
      <c r="B129" s="157"/>
      <c r="C129" s="168"/>
      <c r="D129" s="139"/>
      <c r="E129" s="155"/>
      <c r="F129" s="174"/>
      <c r="G129" s="174"/>
      <c r="H129" s="153"/>
      <c r="I129" s="145"/>
      <c r="J129" s="145"/>
      <c r="K129" s="146"/>
      <c r="L129" s="66"/>
      <c r="M129" s="55"/>
      <c r="N129" s="56"/>
      <c r="O129" s="57"/>
      <c r="P129" s="58"/>
    </row>
    <row r="130" spans="2:16" ht="15" customHeight="1">
      <c r="B130" s="157"/>
      <c r="C130" s="168"/>
      <c r="D130" s="139"/>
      <c r="E130" s="155"/>
      <c r="F130" s="174"/>
      <c r="G130" s="174"/>
      <c r="H130" s="153"/>
      <c r="I130" s="145"/>
      <c r="J130" s="145"/>
      <c r="K130" s="146"/>
      <c r="L130" s="66"/>
      <c r="M130" s="55"/>
      <c r="N130" s="56"/>
      <c r="O130" s="57"/>
      <c r="P130" s="58"/>
    </row>
    <row r="131" spans="2:16" ht="15" customHeight="1">
      <c r="B131" s="157"/>
      <c r="C131" s="168"/>
      <c r="D131" s="139"/>
      <c r="E131" s="155"/>
      <c r="F131" s="174"/>
      <c r="G131" s="174"/>
      <c r="H131" s="153"/>
      <c r="I131" s="145"/>
      <c r="J131" s="145"/>
      <c r="K131" s="146"/>
      <c r="L131" s="66"/>
      <c r="M131" s="55"/>
      <c r="N131" s="56"/>
      <c r="O131" s="57"/>
      <c r="P131" s="58"/>
    </row>
    <row r="132" spans="2:16" ht="15" customHeight="1">
      <c r="B132" s="157"/>
      <c r="C132" s="168"/>
      <c r="D132" s="139"/>
      <c r="E132" s="155"/>
      <c r="F132" s="174"/>
      <c r="G132" s="174"/>
      <c r="H132" s="153"/>
      <c r="I132" s="145"/>
      <c r="J132" s="145"/>
      <c r="K132" s="146"/>
      <c r="L132" s="66"/>
      <c r="M132" s="55"/>
      <c r="N132" s="56"/>
      <c r="O132" s="57"/>
      <c r="P132" s="58"/>
    </row>
    <row r="133" spans="2:16" ht="15" customHeight="1">
      <c r="B133" s="157"/>
      <c r="C133" s="168"/>
      <c r="D133" s="139"/>
      <c r="E133" s="155"/>
      <c r="F133" s="174"/>
      <c r="G133" s="174"/>
      <c r="H133" s="153"/>
      <c r="I133" s="145"/>
      <c r="J133" s="145"/>
      <c r="K133" s="146"/>
      <c r="L133" s="66"/>
      <c r="M133" s="55"/>
      <c r="N133" s="56"/>
      <c r="O133" s="57"/>
      <c r="P133" s="58"/>
    </row>
    <row r="134" spans="2:16" ht="15" customHeight="1">
      <c r="B134" s="157"/>
      <c r="C134" s="168"/>
      <c r="D134" s="139"/>
      <c r="E134" s="155"/>
      <c r="F134" s="174"/>
      <c r="G134" s="174"/>
      <c r="H134" s="153"/>
      <c r="I134" s="145"/>
      <c r="J134" s="145"/>
      <c r="K134" s="146"/>
      <c r="L134" s="66"/>
      <c r="M134" s="55"/>
      <c r="N134" s="56"/>
      <c r="O134" s="57"/>
      <c r="P134" s="58"/>
    </row>
    <row r="135" spans="2:16" ht="15" customHeight="1">
      <c r="B135" s="148"/>
      <c r="C135" s="169"/>
      <c r="D135" s="170"/>
      <c r="E135" s="171"/>
      <c r="F135" s="175"/>
      <c r="G135" s="175"/>
      <c r="H135" s="159"/>
      <c r="I135" s="151"/>
      <c r="J135" s="151"/>
      <c r="K135" s="152"/>
      <c r="L135" s="66"/>
      <c r="M135" s="55"/>
      <c r="N135" s="56"/>
      <c r="O135" s="57"/>
      <c r="P135" s="58"/>
    </row>
    <row r="136" spans="2:16" ht="15" customHeight="1">
      <c r="B136" s="157"/>
      <c r="C136" s="168"/>
      <c r="D136" s="139"/>
      <c r="E136" s="155"/>
      <c r="F136" s="174"/>
      <c r="G136" s="174"/>
      <c r="H136" s="153"/>
      <c r="I136" s="145"/>
      <c r="J136" s="145"/>
      <c r="K136" s="146"/>
      <c r="L136" s="66"/>
      <c r="M136" s="55"/>
      <c r="N136" s="56"/>
      <c r="O136" s="57"/>
      <c r="P136" s="58"/>
    </row>
    <row r="137" spans="2:16" ht="15" customHeight="1">
      <c r="B137" s="157"/>
      <c r="C137" s="168"/>
      <c r="D137" s="139"/>
      <c r="E137" s="155"/>
      <c r="F137" s="174"/>
      <c r="G137" s="174"/>
      <c r="H137" s="153"/>
      <c r="I137" s="145"/>
      <c r="J137" s="145"/>
      <c r="K137" s="146"/>
      <c r="L137" s="66"/>
      <c r="M137" s="55"/>
      <c r="N137" s="56"/>
      <c r="O137" s="57"/>
      <c r="P137" s="58"/>
    </row>
    <row r="138" spans="2:16" ht="15" customHeight="1">
      <c r="B138" s="157"/>
      <c r="C138" s="168"/>
      <c r="D138" s="139"/>
      <c r="E138" s="155"/>
      <c r="F138" s="174"/>
      <c r="G138" s="174"/>
      <c r="H138" s="153"/>
      <c r="I138" s="145"/>
      <c r="J138" s="145"/>
      <c r="K138" s="146"/>
      <c r="L138" s="66"/>
      <c r="M138" s="55"/>
      <c r="N138" s="56"/>
      <c r="O138" s="57"/>
      <c r="P138" s="58"/>
    </row>
    <row r="139" spans="2:16" ht="15" customHeight="1">
      <c r="B139" s="157"/>
      <c r="C139" s="168"/>
      <c r="D139" s="139"/>
      <c r="E139" s="155"/>
      <c r="F139" s="174"/>
      <c r="G139" s="174"/>
      <c r="H139" s="153"/>
      <c r="I139" s="145"/>
      <c r="J139" s="145"/>
      <c r="K139" s="146"/>
      <c r="L139" s="66"/>
      <c r="M139" s="55"/>
      <c r="N139" s="56"/>
      <c r="O139" s="57"/>
      <c r="P139" s="58"/>
    </row>
    <row r="140" spans="2:16" ht="15" customHeight="1">
      <c r="B140" s="157"/>
      <c r="C140" s="168"/>
      <c r="D140" s="139"/>
      <c r="E140" s="155"/>
      <c r="F140" s="174"/>
      <c r="G140" s="174"/>
      <c r="H140" s="153"/>
      <c r="I140" s="145"/>
      <c r="J140" s="145"/>
      <c r="K140" s="146"/>
      <c r="L140" s="66"/>
      <c r="M140" s="55"/>
      <c r="N140" s="56"/>
      <c r="O140" s="57"/>
      <c r="P140" s="58"/>
    </row>
    <row r="141" spans="2:16" ht="15" customHeight="1">
      <c r="B141" s="157"/>
      <c r="C141" s="168"/>
      <c r="D141" s="139"/>
      <c r="E141" s="155"/>
      <c r="F141" s="174"/>
      <c r="G141" s="174"/>
      <c r="H141" s="153"/>
      <c r="I141" s="145"/>
      <c r="J141" s="145"/>
      <c r="K141" s="146"/>
      <c r="L141" s="66"/>
      <c r="M141" s="55"/>
      <c r="N141" s="56"/>
      <c r="O141" s="57"/>
      <c r="P141" s="58"/>
    </row>
    <row r="142" spans="2:16" ht="15" customHeight="1">
      <c r="B142" s="157"/>
      <c r="C142" s="168"/>
      <c r="D142" s="139"/>
      <c r="E142" s="155"/>
      <c r="F142" s="174"/>
      <c r="G142" s="174"/>
      <c r="H142" s="153"/>
      <c r="I142" s="145"/>
      <c r="J142" s="145"/>
      <c r="K142" s="146"/>
      <c r="L142" s="66"/>
      <c r="M142" s="55"/>
      <c r="N142" s="56"/>
      <c r="O142" s="57"/>
      <c r="P142" s="58"/>
    </row>
    <row r="143" spans="2:16" ht="15" customHeight="1">
      <c r="B143" s="157"/>
      <c r="C143" s="168"/>
      <c r="D143" s="139"/>
      <c r="E143" s="155"/>
      <c r="F143" s="174"/>
      <c r="G143" s="174"/>
      <c r="H143" s="153"/>
      <c r="I143" s="145"/>
      <c r="J143" s="145"/>
      <c r="K143" s="146"/>
      <c r="L143" s="66"/>
      <c r="M143" s="55"/>
      <c r="N143" s="56"/>
      <c r="O143" s="57"/>
      <c r="P143" s="58"/>
    </row>
    <row r="144" spans="2:16" ht="15" customHeight="1">
      <c r="B144" s="157"/>
      <c r="C144" s="168"/>
      <c r="D144" s="139"/>
      <c r="E144" s="155"/>
      <c r="F144" s="174"/>
      <c r="G144" s="174"/>
      <c r="H144" s="153"/>
      <c r="I144" s="145"/>
      <c r="J144" s="145"/>
      <c r="K144" s="146"/>
      <c r="L144" s="66"/>
      <c r="M144" s="55"/>
      <c r="N144" s="56"/>
      <c r="O144" s="57"/>
      <c r="P144" s="58"/>
    </row>
    <row r="145" spans="2:16" ht="15" customHeight="1">
      <c r="B145" s="157"/>
      <c r="C145" s="168"/>
      <c r="D145" s="139"/>
      <c r="E145" s="155"/>
      <c r="F145" s="174"/>
      <c r="G145" s="174"/>
      <c r="H145" s="153"/>
      <c r="I145" s="145"/>
      <c r="J145" s="145"/>
      <c r="K145" s="146"/>
      <c r="L145" s="66"/>
      <c r="M145" s="55"/>
      <c r="N145" s="56"/>
      <c r="O145" s="57"/>
      <c r="P145" s="58"/>
    </row>
    <row r="146" spans="2:16" ht="15.75" customHeight="1">
      <c r="B146" s="148"/>
      <c r="C146" s="147"/>
      <c r="D146" s="148"/>
      <c r="E146" s="148"/>
      <c r="F146" s="149"/>
      <c r="G146" s="149"/>
      <c r="H146" s="150">
        <f t="shared" si="7"/>
        <v>0</v>
      </c>
      <c r="I146" s="151">
        <f t="shared" si="14"/>
        <v>0</v>
      </c>
      <c r="J146" s="151">
        <f t="shared" si="15"/>
        <v>0</v>
      </c>
      <c r="K146" s="152">
        <f t="shared" si="16"/>
        <v>0</v>
      </c>
      <c r="L146" s="66"/>
      <c r="M146" s="107">
        <f t="shared" si="2"/>
        <v>0</v>
      </c>
      <c r="N146" s="108">
        <f t="shared" si="3"/>
        <v>0</v>
      </c>
      <c r="O146" s="109">
        <f t="shared" si="5"/>
        <v>0</v>
      </c>
      <c r="P146" s="110">
        <f t="shared" si="6"/>
        <v>0</v>
      </c>
    </row>
    <row r="147" spans="2:16" ht="104.25" customHeight="1">
      <c r="B147" s="202" t="s">
        <v>86</v>
      </c>
      <c r="C147" s="202"/>
      <c r="D147" s="202"/>
      <c r="E147" s="202"/>
      <c r="F147" s="202"/>
      <c r="G147" s="202"/>
      <c r="H147" s="202"/>
      <c r="I147" s="202"/>
      <c r="J147" s="127"/>
      <c r="K147" s="127"/>
      <c r="L147" s="59"/>
      <c r="M147" s="59"/>
      <c r="N147" s="59"/>
      <c r="O147" s="59"/>
      <c r="P147" s="59"/>
    </row>
    <row r="148" spans="2:16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2:16" ht="12.75" customHeight="1">
      <c r="B149" s="223" t="s">
        <v>83</v>
      </c>
      <c r="C149" s="223"/>
      <c r="D149" s="223"/>
      <c r="E149" s="224" t="s">
        <v>149</v>
      </c>
      <c r="F149" s="224"/>
      <c r="G149" s="224"/>
      <c r="H149" s="224"/>
      <c r="I149" s="224"/>
      <c r="J149" s="224"/>
      <c r="K149" s="224"/>
      <c r="L149" s="224"/>
      <c r="M149" s="111"/>
      <c r="N149" s="111"/>
      <c r="O149" s="111"/>
      <c r="P149" s="111"/>
    </row>
    <row r="150" spans="2:16" ht="19.5" customHeight="1">
      <c r="B150" s="225" t="s">
        <v>84</v>
      </c>
      <c r="C150" s="226"/>
      <c r="D150" s="226"/>
      <c r="E150" s="226"/>
      <c r="F150" s="226"/>
      <c r="G150" s="226"/>
      <c r="H150" s="226"/>
      <c r="I150" s="226"/>
      <c r="J150" s="226"/>
      <c r="K150" s="226"/>
      <c r="L150" s="227"/>
      <c r="M150" s="112"/>
      <c r="N150" s="112"/>
      <c r="O150" s="112"/>
      <c r="P150" s="112"/>
    </row>
    <row r="151" spans="2:16" ht="12" customHeight="1">
      <c r="B151" s="228"/>
      <c r="C151" s="229"/>
      <c r="D151" s="229"/>
      <c r="E151" s="229"/>
      <c r="F151" s="229"/>
      <c r="G151" s="229"/>
      <c r="H151" s="229"/>
      <c r="I151" s="229"/>
      <c r="J151" s="229"/>
      <c r="K151" s="229"/>
      <c r="L151" s="230"/>
      <c r="M151" s="112"/>
      <c r="N151" s="112"/>
      <c r="O151" s="112"/>
      <c r="P151" s="112"/>
    </row>
    <row r="152" spans="2:16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2:16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2:16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2:16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2:16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2:16"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2:16"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2:16"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2:16"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3:16"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3:16"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3:16"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3:16"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3:16"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3:16"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3:16"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</row>
    <row r="168" spans="3:16"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3:16"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</row>
    <row r="170" spans="3:16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3:16"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</row>
    <row r="172" spans="3:16"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3:16"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</row>
    <row r="174" spans="3:16"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3:16"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3:16"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3:16"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  <row r="178" spans="3:16"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3:16"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</row>
    <row r="180" spans="3:16"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3:16"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</row>
    <row r="182" spans="3:16"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3:16"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</row>
    <row r="184" spans="3:16"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3:16"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  <row r="186" spans="3:16"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3:16"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  <row r="188" spans="3:16"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3:16"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3:16"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3:16"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</row>
    <row r="192" spans="3:16"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3:16"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3:16"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3:16"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3:16"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3:16"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3:16"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3:16"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3:16"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3:16"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3:16"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3:16"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3:16"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3:16"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3:16"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3:16"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3:16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3:16"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3:16"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3:16"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3:16"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3:16"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</row>
    <row r="214" spans="3:16"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3:16"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</row>
    <row r="216" spans="3:16"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3:16"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</row>
    <row r="218" spans="3:16"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</row>
    <row r="219" spans="3:16"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</row>
    <row r="220" spans="3:16"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</row>
    <row r="221" spans="3:16"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</row>
    <row r="222" spans="3:16"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</row>
    <row r="223" spans="3:16"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</row>
    <row r="224" spans="3:16"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</row>
    <row r="225" spans="3:16"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</row>
    <row r="226" spans="3:16"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</row>
    <row r="227" spans="3:16"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</row>
    <row r="228" spans="3:16"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3:16"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</row>
    <row r="230" spans="3:16"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3:16"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</row>
    <row r="232" spans="3:16"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3:16"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</row>
    <row r="234" spans="3:16"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3:16"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</row>
  </sheetData>
  <mergeCells count="20">
    <mergeCell ref="B149:D149"/>
    <mergeCell ref="E149:L149"/>
    <mergeCell ref="B150:L151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47:I147"/>
    <mergeCell ref="C7:G7"/>
    <mergeCell ref="J7:K7"/>
    <mergeCell ref="J8:K8"/>
    <mergeCell ref="J9:K9"/>
    <mergeCell ref="B10:D10"/>
    <mergeCell ref="F15:H15"/>
    <mergeCell ref="I15:K15"/>
  </mergeCells>
  <conditionalFormatting sqref="H13 J13 C7 I7 L7 B38:B40 C81:G81 B29:B31 B146:G146 B103:B145">
    <cfRule type="cellIs" dxfId="88" priority="107" operator="lessThanOrEqual">
      <formula>0</formula>
    </cfRule>
  </conditionalFormatting>
  <conditionalFormatting sqref="L8">
    <cfRule type="cellIs" dxfId="87" priority="106" operator="lessThanOrEqual">
      <formula>0</formula>
    </cfRule>
  </conditionalFormatting>
  <conditionalFormatting sqref="C8">
    <cfRule type="cellIs" dxfId="86" priority="105" operator="lessThanOrEqual">
      <formula>0</formula>
    </cfRule>
  </conditionalFormatting>
  <conditionalFormatting sqref="L9">
    <cfRule type="cellIs" dxfId="85" priority="104" operator="lessThanOrEqual">
      <formula>0</formula>
    </cfRule>
  </conditionalFormatting>
  <conditionalFormatting sqref="E6:L6">
    <cfRule type="cellIs" dxfId="84" priority="103" operator="lessThanOrEqual">
      <formula>0</formula>
    </cfRule>
  </conditionalFormatting>
  <conditionalFormatting sqref="B24:B28">
    <cfRule type="cellIs" dxfId="83" priority="102" operator="lessThanOrEqual">
      <formula>0</formula>
    </cfRule>
  </conditionalFormatting>
  <conditionalFormatting sqref="B32:B37">
    <cfRule type="cellIs" dxfId="82" priority="101" operator="lessThanOrEqual">
      <formula>0</formula>
    </cfRule>
  </conditionalFormatting>
  <conditionalFormatting sqref="B45:G46 B41:B44 G42">
    <cfRule type="cellIs" dxfId="81" priority="100" operator="lessThanOrEqual">
      <formula>0</formula>
    </cfRule>
  </conditionalFormatting>
  <conditionalFormatting sqref="B47:B54">
    <cfRule type="cellIs" dxfId="80" priority="99" operator="lessThanOrEqual">
      <formula>0</formula>
    </cfRule>
  </conditionalFormatting>
  <conditionalFormatting sqref="B73:G74 B69:B72 F72:G72">
    <cfRule type="cellIs" dxfId="79" priority="95" operator="lessThanOrEqual">
      <formula>0</formula>
    </cfRule>
  </conditionalFormatting>
  <conditionalFormatting sqref="B68:G68 B63:B67 F67:G67">
    <cfRule type="cellIs" dxfId="78" priority="97" operator="lessThanOrEqual">
      <formula>0</formula>
    </cfRule>
  </conditionalFormatting>
  <conditionalFormatting sqref="B62:E62 B55:B61">
    <cfRule type="cellIs" dxfId="77" priority="96" operator="lessThanOrEqual">
      <formula>0</formula>
    </cfRule>
  </conditionalFormatting>
  <conditionalFormatting sqref="B79:G80 B81 B75:B78 D78:G78">
    <cfRule type="cellIs" dxfId="76" priority="94" operator="lessThanOrEqual">
      <formula>0</formula>
    </cfRule>
  </conditionalFormatting>
  <conditionalFormatting sqref="B87:G87 B82:B86 D86:G86">
    <cfRule type="cellIs" dxfId="75" priority="93" operator="lessThanOrEqual">
      <formula>0</formula>
    </cfRule>
  </conditionalFormatting>
  <conditionalFormatting sqref="D94:G94">
    <cfRule type="cellIs" dxfId="74" priority="92" operator="lessThanOrEqual">
      <formula>0</formula>
    </cfRule>
  </conditionalFormatting>
  <conditionalFormatting sqref="C24:E28">
    <cfRule type="cellIs" dxfId="73" priority="91" operator="lessThanOrEqual">
      <formula>0</formula>
    </cfRule>
  </conditionalFormatting>
  <conditionalFormatting sqref="D32:E36">
    <cfRule type="cellIs" dxfId="72" priority="88" operator="lessThanOrEqual">
      <formula>0</formula>
    </cfRule>
  </conditionalFormatting>
  <conditionalFormatting sqref="B88:B102">
    <cfRule type="cellIs" dxfId="71" priority="85" operator="lessThanOrEqual">
      <formula>0</formula>
    </cfRule>
  </conditionalFormatting>
  <conditionalFormatting sqref="C29:C31">
    <cfRule type="cellIs" dxfId="70" priority="71" operator="lessThanOrEqual">
      <formula>0</formula>
    </cfRule>
  </conditionalFormatting>
  <conditionalFormatting sqref="C32:C40">
    <cfRule type="cellIs" dxfId="69" priority="70" operator="lessThanOrEqual">
      <formula>0</formula>
    </cfRule>
  </conditionalFormatting>
  <conditionalFormatting sqref="C41">
    <cfRule type="cellIs" dxfId="68" priority="69" operator="lessThanOrEqual">
      <formula>0</formula>
    </cfRule>
  </conditionalFormatting>
  <conditionalFormatting sqref="C42">
    <cfRule type="cellIs" dxfId="67" priority="68" operator="lessThanOrEqual">
      <formula>0</formula>
    </cfRule>
  </conditionalFormatting>
  <conditionalFormatting sqref="C43:C44">
    <cfRule type="cellIs" dxfId="66" priority="67" operator="lessThanOrEqual">
      <formula>0</formula>
    </cfRule>
  </conditionalFormatting>
  <conditionalFormatting sqref="D37:D40">
    <cfRule type="cellIs" dxfId="65" priority="66" operator="lessThanOrEqual">
      <formula>0</formula>
    </cfRule>
  </conditionalFormatting>
  <conditionalFormatting sqref="E37:E40">
    <cfRule type="cellIs" dxfId="64" priority="65" operator="lessThanOrEqual">
      <formula>0</formula>
    </cfRule>
  </conditionalFormatting>
  <conditionalFormatting sqref="D29:E31">
    <cfRule type="cellIs" dxfId="63" priority="64" operator="lessThanOrEqual">
      <formula>0</formula>
    </cfRule>
  </conditionalFormatting>
  <conditionalFormatting sqref="D41:E44">
    <cfRule type="cellIs" dxfId="62" priority="63" operator="lessThanOrEqual">
      <formula>0</formula>
    </cfRule>
  </conditionalFormatting>
  <conditionalFormatting sqref="D47:E54">
    <cfRule type="cellIs" dxfId="61" priority="62" operator="lessThanOrEqual">
      <formula>0</formula>
    </cfRule>
  </conditionalFormatting>
  <conditionalFormatting sqref="C47:C54">
    <cfRule type="cellIs" dxfId="60" priority="61" operator="lessThanOrEqual">
      <formula>0</formula>
    </cfRule>
  </conditionalFormatting>
  <conditionalFormatting sqref="C55:C61">
    <cfRule type="cellIs" dxfId="59" priority="60" operator="lessThanOrEqual">
      <formula>0</formula>
    </cfRule>
  </conditionalFormatting>
  <conditionalFormatting sqref="C63:C66">
    <cfRule type="cellIs" dxfId="58" priority="59" operator="lessThanOrEqual">
      <formula>0</formula>
    </cfRule>
  </conditionalFormatting>
  <conditionalFormatting sqref="C69:C71">
    <cfRule type="cellIs" dxfId="57" priority="58" operator="lessThanOrEqual">
      <formula>0</formula>
    </cfRule>
  </conditionalFormatting>
  <conditionalFormatting sqref="C75:C77">
    <cfRule type="cellIs" dxfId="56" priority="57" operator="lessThanOrEqual">
      <formula>0</formula>
    </cfRule>
  </conditionalFormatting>
  <conditionalFormatting sqref="C82:C85">
    <cfRule type="cellIs" dxfId="55" priority="56" operator="lessThanOrEqual">
      <formula>0</formula>
    </cfRule>
  </conditionalFormatting>
  <conditionalFormatting sqref="D55:E61">
    <cfRule type="cellIs" dxfId="54" priority="55" operator="lessThanOrEqual">
      <formula>0</formula>
    </cfRule>
  </conditionalFormatting>
  <conditionalFormatting sqref="D63:E67">
    <cfRule type="cellIs" dxfId="53" priority="54" operator="lessThanOrEqual">
      <formula>0</formula>
    </cfRule>
  </conditionalFormatting>
  <conditionalFormatting sqref="D69:E72">
    <cfRule type="cellIs" dxfId="52" priority="53" operator="lessThanOrEqual">
      <formula>0</formula>
    </cfRule>
  </conditionalFormatting>
  <conditionalFormatting sqref="D75:E77">
    <cfRule type="cellIs" dxfId="51" priority="52" operator="lessThanOrEqual">
      <formula>0</formula>
    </cfRule>
  </conditionalFormatting>
  <conditionalFormatting sqref="D82:E84">
    <cfRule type="cellIs" dxfId="50" priority="51" operator="lessThanOrEqual">
      <formula>0</formula>
    </cfRule>
  </conditionalFormatting>
  <conditionalFormatting sqref="D85:E85">
    <cfRule type="cellIs" dxfId="49" priority="50" operator="lessThanOrEqual">
      <formula>0</formula>
    </cfRule>
  </conditionalFormatting>
  <conditionalFormatting sqref="D88:E90">
    <cfRule type="cellIs" dxfId="48" priority="49" operator="lessThanOrEqual">
      <formula>0</formula>
    </cfRule>
  </conditionalFormatting>
  <conditionalFormatting sqref="D91:E93">
    <cfRule type="cellIs" dxfId="47" priority="48" operator="lessThanOrEqual">
      <formula>0</formula>
    </cfRule>
  </conditionalFormatting>
  <conditionalFormatting sqref="D95:E101">
    <cfRule type="cellIs" dxfId="46" priority="47" operator="lessThanOrEqual">
      <formula>0</formula>
    </cfRule>
  </conditionalFormatting>
  <conditionalFormatting sqref="D102:E102">
    <cfRule type="cellIs" dxfId="45" priority="46" operator="lessThanOrEqual">
      <formula>0</formula>
    </cfRule>
  </conditionalFormatting>
  <conditionalFormatting sqref="D103:E109">
    <cfRule type="cellIs" dxfId="44" priority="45" operator="lessThanOrEqual">
      <formula>0</formula>
    </cfRule>
  </conditionalFormatting>
  <conditionalFormatting sqref="D110:E110">
    <cfRule type="cellIs" dxfId="43" priority="44" operator="lessThanOrEqual">
      <formula>0</formula>
    </cfRule>
  </conditionalFormatting>
  <conditionalFormatting sqref="D111:E113">
    <cfRule type="cellIs" dxfId="42" priority="43" operator="lessThanOrEqual">
      <formula>0</formula>
    </cfRule>
  </conditionalFormatting>
  <conditionalFormatting sqref="D114:E145">
    <cfRule type="cellIs" dxfId="41" priority="42" operator="lessThanOrEqual">
      <formula>0</formula>
    </cfRule>
  </conditionalFormatting>
  <conditionalFormatting sqref="C88:C93">
    <cfRule type="cellIs" dxfId="40" priority="41" operator="lessThanOrEqual">
      <formula>0</formula>
    </cfRule>
  </conditionalFormatting>
  <conditionalFormatting sqref="C95:C102">
    <cfRule type="cellIs" dxfId="39" priority="40" operator="lessThanOrEqual">
      <formula>0</formula>
    </cfRule>
  </conditionalFormatting>
  <conditionalFormatting sqref="C103:C110">
    <cfRule type="cellIs" dxfId="38" priority="39" operator="lessThanOrEqual">
      <formula>0</formula>
    </cfRule>
  </conditionalFormatting>
  <conditionalFormatting sqref="C111:C145">
    <cfRule type="cellIs" dxfId="37" priority="38" operator="lessThanOrEqual">
      <formula>0</formula>
    </cfRule>
  </conditionalFormatting>
  <conditionalFormatting sqref="F24">
    <cfRule type="cellIs" dxfId="36" priority="37" operator="lessThanOrEqual">
      <formula>0</formula>
    </cfRule>
  </conditionalFormatting>
  <conditionalFormatting sqref="G24">
    <cfRule type="cellIs" dxfId="35" priority="36" operator="lessThanOrEqual">
      <formula>0</formula>
    </cfRule>
  </conditionalFormatting>
  <conditionalFormatting sqref="F25:F31">
    <cfRule type="cellIs" dxfId="34" priority="35" operator="lessThanOrEqual">
      <formula>0</formula>
    </cfRule>
  </conditionalFormatting>
  <conditionalFormatting sqref="G25:G31">
    <cfRule type="cellIs" dxfId="33" priority="34" operator="lessThanOrEqual">
      <formula>0</formula>
    </cfRule>
  </conditionalFormatting>
  <conditionalFormatting sqref="F32">
    <cfRule type="cellIs" dxfId="32" priority="33" operator="lessThanOrEqual">
      <formula>0</formula>
    </cfRule>
  </conditionalFormatting>
  <conditionalFormatting sqref="F33:F37">
    <cfRule type="cellIs" dxfId="31" priority="32" operator="lessThanOrEqual">
      <formula>0</formula>
    </cfRule>
  </conditionalFormatting>
  <conditionalFormatting sqref="G32">
    <cfRule type="cellIs" dxfId="30" priority="31" operator="lessThanOrEqual">
      <formula>0</formula>
    </cfRule>
  </conditionalFormatting>
  <conditionalFormatting sqref="G33:G37">
    <cfRule type="cellIs" dxfId="29" priority="30" operator="lessThanOrEqual">
      <formula>0</formula>
    </cfRule>
  </conditionalFormatting>
  <conditionalFormatting sqref="F38:G40">
    <cfRule type="cellIs" dxfId="28" priority="29" operator="lessThanOrEqual">
      <formula>0</formula>
    </cfRule>
  </conditionalFormatting>
  <conditionalFormatting sqref="F41:F44">
    <cfRule type="cellIs" dxfId="27" priority="28" operator="lessThanOrEqual">
      <formula>0</formula>
    </cfRule>
  </conditionalFormatting>
  <conditionalFormatting sqref="G41">
    <cfRule type="cellIs" dxfId="26" priority="27" operator="lessThanOrEqual">
      <formula>0</formula>
    </cfRule>
  </conditionalFormatting>
  <conditionalFormatting sqref="G43:G44">
    <cfRule type="cellIs" dxfId="25" priority="26" operator="lessThanOrEqual">
      <formula>0</formula>
    </cfRule>
  </conditionalFormatting>
  <conditionalFormatting sqref="F47:F54">
    <cfRule type="cellIs" dxfId="24" priority="25" operator="lessThanOrEqual">
      <formula>0</formula>
    </cfRule>
  </conditionalFormatting>
  <conditionalFormatting sqref="G47:G54">
    <cfRule type="cellIs" dxfId="23" priority="24" operator="lessThanOrEqual">
      <formula>0</formula>
    </cfRule>
  </conditionalFormatting>
  <conditionalFormatting sqref="G55:G62">
    <cfRule type="cellIs" dxfId="22" priority="23" operator="lessThanOrEqual">
      <formula>0</formula>
    </cfRule>
  </conditionalFormatting>
  <conditionalFormatting sqref="F55:F62">
    <cfRule type="cellIs" dxfId="21" priority="22" operator="lessThanOrEqual">
      <formula>0</formula>
    </cfRule>
  </conditionalFormatting>
  <conditionalFormatting sqref="F63:F66">
    <cfRule type="cellIs" dxfId="20" priority="21" operator="lessThanOrEqual">
      <formula>0</formula>
    </cfRule>
  </conditionalFormatting>
  <conditionalFormatting sqref="G63:G66">
    <cfRule type="cellIs" dxfId="19" priority="20" operator="lessThanOrEqual">
      <formula>0</formula>
    </cfRule>
  </conditionalFormatting>
  <conditionalFormatting sqref="F69:F71">
    <cfRule type="cellIs" dxfId="18" priority="19" operator="lessThanOrEqual">
      <formula>0</formula>
    </cfRule>
  </conditionalFormatting>
  <conditionalFormatting sqref="G69:G71">
    <cfRule type="cellIs" dxfId="17" priority="18" operator="lessThanOrEqual">
      <formula>0</formula>
    </cfRule>
  </conditionalFormatting>
  <conditionalFormatting sqref="F75:F77">
    <cfRule type="cellIs" dxfId="16" priority="17" operator="lessThanOrEqual">
      <formula>0</formula>
    </cfRule>
  </conditionalFormatting>
  <conditionalFormatting sqref="G75:G77">
    <cfRule type="cellIs" dxfId="15" priority="16" operator="lessThanOrEqual">
      <formula>0</formula>
    </cfRule>
  </conditionalFormatting>
  <conditionalFormatting sqref="F82:F84">
    <cfRule type="cellIs" dxfId="14" priority="15" operator="lessThanOrEqual">
      <formula>0</formula>
    </cfRule>
  </conditionalFormatting>
  <conditionalFormatting sqref="G82:G84">
    <cfRule type="cellIs" dxfId="13" priority="14" operator="lessThanOrEqual">
      <formula>0</formula>
    </cfRule>
  </conditionalFormatting>
  <conditionalFormatting sqref="F85:G85">
    <cfRule type="cellIs" dxfId="12" priority="13" operator="lessThanOrEqual">
      <formula>0</formula>
    </cfRule>
  </conditionalFormatting>
  <conditionalFormatting sqref="F88:F90">
    <cfRule type="cellIs" dxfId="11" priority="12" operator="lessThanOrEqual">
      <formula>0</formula>
    </cfRule>
  </conditionalFormatting>
  <conditionalFormatting sqref="G88:G90">
    <cfRule type="cellIs" dxfId="10" priority="11" operator="lessThanOrEqual">
      <formula>0</formula>
    </cfRule>
  </conditionalFormatting>
  <conditionalFormatting sqref="F91:G93">
    <cfRule type="cellIs" dxfId="9" priority="10" operator="lessThanOrEqual">
      <formula>0</formula>
    </cfRule>
  </conditionalFormatting>
  <conditionalFormatting sqref="F95:F101">
    <cfRule type="cellIs" dxfId="8" priority="9" operator="lessThanOrEqual">
      <formula>0</formula>
    </cfRule>
  </conditionalFormatting>
  <conditionalFormatting sqref="G95:G101">
    <cfRule type="cellIs" dxfId="7" priority="8" operator="lessThanOrEqual">
      <formula>0</formula>
    </cfRule>
  </conditionalFormatting>
  <conditionalFormatting sqref="F102:G102">
    <cfRule type="cellIs" dxfId="6" priority="7" operator="lessThanOrEqual">
      <formula>0</formula>
    </cfRule>
  </conditionalFormatting>
  <conditionalFormatting sqref="F103:F109">
    <cfRule type="cellIs" dxfId="5" priority="6" operator="lessThanOrEqual">
      <formula>0</formula>
    </cfRule>
  </conditionalFormatting>
  <conditionalFormatting sqref="G103:G109">
    <cfRule type="cellIs" dxfId="4" priority="5" operator="lessThanOrEqual">
      <formula>0</formula>
    </cfRule>
  </conditionalFormatting>
  <conditionalFormatting sqref="F110:G110">
    <cfRule type="cellIs" dxfId="3" priority="4" operator="lessThanOrEqual">
      <formula>0</formula>
    </cfRule>
  </conditionalFormatting>
  <conditionalFormatting sqref="F111:F113">
    <cfRule type="cellIs" dxfId="2" priority="3" operator="lessThanOrEqual">
      <formula>0</formula>
    </cfRule>
  </conditionalFormatting>
  <conditionalFormatting sqref="G111:G113">
    <cfRule type="cellIs" dxfId="1" priority="2" operator="lessThanOrEqual">
      <formula>0</formula>
    </cfRule>
  </conditionalFormatting>
  <conditionalFormatting sqref="F114:G145">
    <cfRule type="cellIs" dxfId="0" priority="1" operator="lessThanOrEqual">
      <formula>0</formula>
    </cfRule>
  </conditionalFormatting>
  <dataValidations count="2">
    <dataValidation type="list" allowBlank="1" showInputMessage="1" showErrorMessage="1" sqref="C8">
      <formula1>$O$18:$O$20</formula1>
    </dataValidation>
    <dataValidation type="list" allowBlank="1" showInputMessage="1" showErrorMessage="1" sqref="D24:E146">
      <formula1>$P$17:$P$18</formula1>
    </dataValidation>
  </dataValidations>
  <printOptions horizontalCentered="1"/>
  <pageMargins left="1.5748031496062993" right="1.1811023622047245" top="0.39370078740157483" bottom="0.39370078740157483" header="0.51181102362204722" footer="0.51181102362204722"/>
  <pageSetup paperSize="9" scale="39" orientation="portrait" r:id="rId1"/>
  <rowBreaks count="1" manualBreakCount="1">
    <brk id="127" min="1" max="11" man="1"/>
  </rowBreaks>
  <ignoredErrors>
    <ignoredError sqref="H83:K85 H41:K44 J82:K82 H55:K59 H63:K66 H69:K71 H75:K77 H88:K89 H26:K29 H32:K38 H47:K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G7" sqref="G7"/>
    </sheetView>
  </sheetViews>
  <sheetFormatPr baseColWidth="10" defaultColWidth="11.42578125" defaultRowHeight="15"/>
  <cols>
    <col min="1" max="1" width="19.42578125" customWidth="1"/>
    <col min="2" max="3" width="15" customWidth="1"/>
    <col min="4" max="4" width="16.7109375" customWidth="1"/>
  </cols>
  <sheetData>
    <row r="1" spans="1:4">
      <c r="A1" s="2" t="s">
        <v>33</v>
      </c>
    </row>
    <row r="2" spans="1:4" ht="15.75" thickBot="1"/>
    <row r="3" spans="1:4" ht="15.75" customHeight="1">
      <c r="A3" s="180" t="s">
        <v>31</v>
      </c>
      <c r="B3" s="236" t="s">
        <v>6</v>
      </c>
      <c r="C3" s="180" t="s">
        <v>36</v>
      </c>
      <c r="D3" s="239" t="s">
        <v>7</v>
      </c>
    </row>
    <row r="4" spans="1:4" ht="27" customHeight="1">
      <c r="A4" s="181"/>
      <c r="B4" s="237"/>
      <c r="C4" s="181"/>
      <c r="D4" s="240"/>
    </row>
    <row r="5" spans="1:4" ht="15.75" thickBot="1">
      <c r="A5" s="182"/>
      <c r="B5" s="238"/>
      <c r="C5" s="182"/>
      <c r="D5" s="241"/>
    </row>
    <row r="6" spans="1:4">
      <c r="A6" s="24"/>
      <c r="B6" s="43"/>
      <c r="C6" s="24"/>
      <c r="D6" s="44"/>
    </row>
    <row r="7" spans="1:4">
      <c r="A7" s="22"/>
      <c r="B7" s="39"/>
      <c r="C7" s="22"/>
      <c r="D7" s="41"/>
    </row>
    <row r="8" spans="1:4">
      <c r="A8" s="22"/>
      <c r="B8" s="39"/>
      <c r="C8" s="22"/>
      <c r="D8" s="41"/>
    </row>
    <row r="9" spans="1:4">
      <c r="A9" s="22"/>
      <c r="B9" s="39"/>
      <c r="C9" s="22"/>
      <c r="D9" s="41"/>
    </row>
    <row r="10" spans="1:4">
      <c r="A10" s="22"/>
      <c r="B10" s="39"/>
      <c r="C10" s="22"/>
      <c r="D10" s="41"/>
    </row>
    <row r="11" spans="1:4">
      <c r="A11" s="22"/>
      <c r="B11" s="39"/>
      <c r="C11" s="22"/>
      <c r="D11" s="41"/>
    </row>
    <row r="12" spans="1:4">
      <c r="A12" s="22"/>
      <c r="B12" s="39"/>
      <c r="C12" s="22"/>
      <c r="D12" s="41"/>
    </row>
    <row r="13" spans="1:4">
      <c r="A13" s="22"/>
      <c r="B13" s="39"/>
      <c r="C13" s="22"/>
      <c r="D13" s="41"/>
    </row>
    <row r="14" spans="1:4">
      <c r="A14" s="22"/>
      <c r="B14" s="39"/>
      <c r="C14" s="22"/>
      <c r="D14" s="41"/>
    </row>
    <row r="15" spans="1:4">
      <c r="A15" s="22"/>
      <c r="B15" s="39"/>
      <c r="C15" s="22"/>
      <c r="D15" s="41"/>
    </row>
    <row r="16" spans="1:4" ht="15.75" thickBot="1">
      <c r="A16" s="23"/>
      <c r="B16" s="40"/>
      <c r="C16" s="23"/>
      <c r="D16" s="42"/>
    </row>
    <row r="18" spans="1:1" hidden="1">
      <c r="A18" t="s">
        <v>37</v>
      </c>
    </row>
  </sheetData>
  <mergeCells count="4">
    <mergeCell ref="C3:C5"/>
    <mergeCell ref="B3:B5"/>
    <mergeCell ref="A3:A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C2</vt:lpstr>
      <vt:lpstr>Hoja3</vt:lpstr>
      <vt:lpstr>'C2'!Área_de_impresión</vt:lpstr>
      <vt:lpstr>'C2'!Títulos_a_imprimir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Grober Esteban Ruiz Chipana</dc:creator>
  <cp:lastModifiedBy>Andres</cp:lastModifiedBy>
  <cp:revision/>
  <cp:lastPrinted>2016-02-22T21:42:27Z</cp:lastPrinted>
  <dcterms:created xsi:type="dcterms:W3CDTF">2015-10-16T15:39:33Z</dcterms:created>
  <dcterms:modified xsi:type="dcterms:W3CDTF">2016-02-22T21:43:13Z</dcterms:modified>
</cp:coreProperties>
</file>